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7795" windowHeight="12090" activeTab="1"/>
  </bookViews>
  <sheets>
    <sheet name="2018" sheetId="1" r:id="rId1"/>
    <sheet name="2019" sheetId="3" r:id="rId2"/>
    <sheet name="2020" sheetId="4" r:id="rId3"/>
    <sheet name="2021" sheetId="5" r:id="rId4"/>
  </sheets>
  <definedNames>
    <definedName name="_xlnm.Print_Area" localSheetId="0">'2018'!$A$1:$W$25</definedName>
    <definedName name="_xlnm.Print_Area" localSheetId="1">'2019'!$A$1:$R$26</definedName>
    <definedName name="_xlnm.Print_Area" localSheetId="2">'2020'!$A$1:$R$24</definedName>
    <definedName name="_xlnm.Print_Area" localSheetId="3">'2021'!$A$1:$R$26</definedName>
  </definedNames>
  <calcPr calcId="144525"/>
</workbook>
</file>

<file path=xl/calcChain.xml><?xml version="1.0" encoding="utf-8"?>
<calcChain xmlns="http://schemas.openxmlformats.org/spreadsheetml/2006/main">
  <c r="Q10" i="3" l="1"/>
  <c r="P10" i="3"/>
  <c r="R10" i="4"/>
  <c r="Q10" i="4"/>
  <c r="R11" i="4"/>
  <c r="Q11" i="5"/>
  <c r="R11" i="5"/>
  <c r="Q12" i="5"/>
  <c r="R12" i="5"/>
  <c r="P12" i="5"/>
  <c r="P11" i="5"/>
  <c r="P10" i="5"/>
  <c r="Q10" i="5"/>
  <c r="R10" i="5"/>
  <c r="M10" i="3"/>
  <c r="J10" i="3"/>
  <c r="R12" i="3"/>
  <c r="Q12" i="3"/>
  <c r="P12" i="3"/>
  <c r="P11" i="3"/>
  <c r="R11" i="3"/>
  <c r="Q11" i="3"/>
  <c r="R10" i="3"/>
  <c r="V10" i="1"/>
  <c r="V11" i="1" s="1"/>
  <c r="V12" i="1" s="1"/>
  <c r="R12" i="4" l="1"/>
  <c r="Q11" i="4"/>
  <c r="Q12" i="4"/>
  <c r="O10" i="1"/>
  <c r="H12" i="5" l="1"/>
  <c r="G12" i="5"/>
  <c r="E12" i="5"/>
  <c r="D12" i="5"/>
  <c r="C12" i="5"/>
  <c r="O11" i="5"/>
  <c r="O12" i="5" s="1"/>
  <c r="N11" i="5"/>
  <c r="N12" i="5" s="1"/>
  <c r="L11" i="5"/>
  <c r="L12" i="5" s="1"/>
  <c r="K11" i="5"/>
  <c r="K12" i="5" s="1"/>
  <c r="M10" i="5"/>
  <c r="J10" i="5"/>
  <c r="F10" i="5"/>
  <c r="F12" i="5" s="1"/>
  <c r="M11" i="5" l="1"/>
  <c r="M12" i="5" s="1"/>
  <c r="I10" i="5"/>
  <c r="J11" i="5"/>
  <c r="J12" i="5" s="1"/>
  <c r="I11" i="5" l="1"/>
  <c r="I12" i="5" s="1"/>
  <c r="H12" i="4" l="1"/>
  <c r="G12" i="4"/>
  <c r="E12" i="4"/>
  <c r="D12" i="4"/>
  <c r="C12" i="4"/>
  <c r="O11" i="4"/>
  <c r="O12" i="4" s="1"/>
  <c r="N11" i="4"/>
  <c r="N12" i="4" s="1"/>
  <c r="L11" i="4"/>
  <c r="L12" i="4" s="1"/>
  <c r="K11" i="4"/>
  <c r="K12" i="4" s="1"/>
  <c r="M10" i="4"/>
  <c r="J10" i="4"/>
  <c r="F10" i="4"/>
  <c r="F12" i="4" s="1"/>
  <c r="F10" i="1"/>
  <c r="I10" i="4" l="1"/>
  <c r="I10" i="3"/>
  <c r="I11" i="4"/>
  <c r="I12" i="4" s="1"/>
  <c r="M11" i="4"/>
  <c r="M12" i="4" s="1"/>
  <c r="P10" i="4"/>
  <c r="J11" i="4"/>
  <c r="J12" i="4" s="1"/>
  <c r="P11" i="4" l="1"/>
  <c r="P12" i="4" s="1"/>
  <c r="F10" i="3" l="1"/>
  <c r="F12" i="3" s="1"/>
  <c r="H12" i="3"/>
  <c r="G12" i="3"/>
  <c r="E12" i="3"/>
  <c r="D12" i="3"/>
  <c r="C12" i="3"/>
  <c r="O11" i="3"/>
  <c r="O12" i="3" s="1"/>
  <c r="N11" i="3"/>
  <c r="N12" i="3" s="1"/>
  <c r="L11" i="3"/>
  <c r="L12" i="3" s="1"/>
  <c r="K11" i="3"/>
  <c r="K12" i="3" s="1"/>
  <c r="I11" i="3"/>
  <c r="I12" i="3" s="1"/>
  <c r="M11" i="3"/>
  <c r="M12" i="3" s="1"/>
  <c r="J11" i="3" l="1"/>
  <c r="J12" i="3" s="1"/>
  <c r="U10" i="1"/>
  <c r="K10" i="1"/>
  <c r="W10" i="1" l="1"/>
  <c r="T10" i="1" s="1"/>
  <c r="J10" i="1"/>
  <c r="G12" i="1" l="1"/>
  <c r="H12" i="1"/>
  <c r="I12" i="1"/>
  <c r="F12" i="1"/>
  <c r="E12" i="1"/>
  <c r="D12" i="1"/>
  <c r="C12" i="1"/>
  <c r="J11" i="1"/>
  <c r="J12" i="1" s="1"/>
  <c r="K11" i="1"/>
  <c r="K12" i="1" s="1"/>
  <c r="L11" i="1"/>
  <c r="L12" i="1" s="1"/>
  <c r="M11" i="1"/>
  <c r="M12" i="1" s="1"/>
  <c r="N11" i="1"/>
  <c r="N12" i="1" s="1"/>
  <c r="O11" i="1"/>
  <c r="O12" i="1" s="1"/>
  <c r="P11" i="1"/>
  <c r="P12" i="1" s="1"/>
  <c r="Q11" i="1"/>
  <c r="Q12" i="1" s="1"/>
  <c r="R11" i="1"/>
  <c r="R12" i="1" s="1"/>
  <c r="S11" i="1"/>
  <c r="S12" i="1" s="1"/>
  <c r="T11" i="1"/>
  <c r="T12" i="1" s="1"/>
  <c r="U11" i="1"/>
  <c r="U12" i="1" s="1"/>
  <c r="W11" i="1"/>
  <c r="W12" i="1" s="1"/>
</calcChain>
</file>

<file path=xl/sharedStrings.xml><?xml version="1.0" encoding="utf-8"?>
<sst xmlns="http://schemas.openxmlformats.org/spreadsheetml/2006/main" count="289" uniqueCount="96">
  <si>
    <t xml:space="preserve">Справка </t>
  </si>
  <si>
    <t>Наименование Учреждения</t>
  </si>
  <si>
    <t>Районный коэффициент (усредненное значение)</t>
  </si>
  <si>
    <t>Надбавка за работу в особых климатических условиях (усредненное значение), 
%</t>
  </si>
  <si>
    <t>Численность</t>
  </si>
  <si>
    <t>в том числе от среднесписочной численности</t>
  </si>
  <si>
    <t>З/п  в составе финансового обеспечения гос.задания</t>
  </si>
  <si>
    <t>з/п к начислению в сооветствии со штатным расписанием</t>
  </si>
  <si>
    <t>в том числе</t>
  </si>
  <si>
    <t>Сумма надбавок за работу в особых климатических условиях (усредненное значение), и районный коэффициент (усредненное значение) на заработную плату</t>
  </si>
  <si>
    <t>Доведено в соответствии с Распоряжением от 01.06.2018 № 1318-р</t>
  </si>
  <si>
    <t>Расчет доп.потребности в субсидии на выплаты до МРОТ</t>
  </si>
  <si>
    <t>План
(штатная), ед.</t>
  </si>
  <si>
    <t>единиц, оплата труда которых до 9 489 руб.</t>
  </si>
  <si>
    <t>единиц, оплата труда которых от 9 489 до 11 163 руб.</t>
  </si>
  <si>
    <t>единиц, оплата труда которых от 11 163 руб.</t>
  </si>
  <si>
    <t>з/п работников, получающих до 9 489 руб.</t>
  </si>
  <si>
    <t xml:space="preserve"> коэффициенты и надбавки в составе з/п работников, получающих до 9 489 руб.  </t>
  </si>
  <si>
    <t xml:space="preserve"> коэффициенты и надбавки в составе з/п   работников оплата труда которых от 9 489 до 11 163 руб.</t>
  </si>
  <si>
    <t xml:space="preserve"> коэффициенты и надбавки в составе з/п  работников  оплата труда которых от 11 163 руб.</t>
  </si>
  <si>
    <t xml:space="preserve"> коэффициенты и надбавки в составе доп потрбности по з/п</t>
  </si>
  <si>
    <t>1</t>
  </si>
  <si>
    <t>2</t>
  </si>
  <si>
    <t>3</t>
  </si>
  <si>
    <t>4</t>
  </si>
  <si>
    <t>6</t>
  </si>
  <si>
    <t>7</t>
  </si>
  <si>
    <t>8</t>
  </si>
  <si>
    <t>11</t>
  </si>
  <si>
    <t>12</t>
  </si>
  <si>
    <t>13</t>
  </si>
  <si>
    <t>15</t>
  </si>
  <si>
    <t>17</t>
  </si>
  <si>
    <t>18</t>
  </si>
  <si>
    <t>16</t>
  </si>
  <si>
    <t>Начисления на оплату труда (30,2%)</t>
  </si>
  <si>
    <t>№ п/п</t>
  </si>
  <si>
    <t>А</t>
  </si>
  <si>
    <t>ВСЕГО по УЧРЕЖДЕНИЮ</t>
  </si>
  <si>
    <t>Всего по ФЗП ФГБУ"…………………….."</t>
  </si>
  <si>
    <t>х</t>
  </si>
  <si>
    <t>5=гр.6+гр.7+гр.8</t>
  </si>
  <si>
    <t>10=гр.11+гр.12+гр.13</t>
  </si>
  <si>
    <t>14=гр.15+гр.16+гр.17</t>
  </si>
  <si>
    <t>20=11,163*гр.6*12мес-гр.11</t>
  </si>
  <si>
    <t>19=гр.20+гр.21+гр.22-гр.18</t>
  </si>
  <si>
    <t>21=11,163*гр.7*12мес-гр.12</t>
  </si>
  <si>
    <t>Единица измерения: тыс.руб.</t>
  </si>
  <si>
    <t>5=гр.6+гр.7</t>
  </si>
  <si>
    <t>единиц, оплата труда которых до 11 280 руб.</t>
  </si>
  <si>
    <t>единиц, оплата труда которых от 11 280 руб.</t>
  </si>
  <si>
    <t>9=гр.10+гр.11</t>
  </si>
  <si>
    <t>10</t>
  </si>
  <si>
    <t>9=10+14</t>
  </si>
  <si>
    <t>22=(гр.20+гр.21)*(гр.2+гр.3)</t>
  </si>
  <si>
    <t>з/п работников, получающих до 11 280 руб.</t>
  </si>
  <si>
    <t>на 1 ноября 2018 г.</t>
  </si>
  <si>
    <t>12=гр.13+гр.14</t>
  </si>
  <si>
    <t>8=гр.9+гр.12</t>
  </si>
  <si>
    <t>14</t>
  </si>
  <si>
    <t>15=гр.16+гр.17+гр.18</t>
  </si>
  <si>
    <t>16=11,28*гр.6*12мес-гр.10</t>
  </si>
  <si>
    <t xml:space="preserve"> по дополнительной потребности в субсидии на выполнение государственного задания в связи с повышением минимального размера оплаты труда в 2019 году </t>
  </si>
  <si>
    <t xml:space="preserve"> по дополнительной потребности в субсидии на выполнение государственного задания в связи с повышением минимального размера оплаты труда в 2020 году </t>
  </si>
  <si>
    <t>единиц, оплата труда которых до 11 571 руб.</t>
  </si>
  <si>
    <t>единиц, оплата труда которых от 11 571 руб.</t>
  </si>
  <si>
    <t>з/п работников, получающих до 11 571 руб.</t>
  </si>
  <si>
    <t>единиц, оплата труда которых от 11 571руб.</t>
  </si>
  <si>
    <t xml:space="preserve"> коэффициенты и надбавки в составе з/п работников, получающих до 11 571 руб.  </t>
  </si>
  <si>
    <t xml:space="preserve"> коэффициенты и надбавки в составе з/п   работников оплата труда которых от 11 571 руб.</t>
  </si>
  <si>
    <t>16=11,571*гр.6*12мес-гр.10</t>
  </si>
  <si>
    <t xml:space="preserve"> коэффициенты и надбавки в составе з/п работников, получающих до 11 280 руб.  </t>
  </si>
  <si>
    <t xml:space="preserve"> коэффициенты и надбавки в составе з/п   работников оплата труда которых от 11 280 руб.</t>
  </si>
  <si>
    <t xml:space="preserve"> по дополнительной потребности в субсидии на выполнение государственного задания в связи с повышением минимального размера оплаты труда в 2021 году </t>
  </si>
  <si>
    <t>единиц, оплата труда которых до 11 956 руб.</t>
  </si>
  <si>
    <t>единиц, оплата труда которых от 11 956 руб.</t>
  </si>
  <si>
    <t>з/п работников, получающих до 11 956 руб.</t>
  </si>
  <si>
    <t xml:space="preserve"> коэффициенты и надбавки в составе з/п работников, получающих до 11 956 руб.  </t>
  </si>
  <si>
    <t xml:space="preserve"> коэффициенты и надбавки в составе з/п   работников оплата труда которых от 11 956 руб.</t>
  </si>
  <si>
    <t>16=11,956*гр.6*12мес-гр.10</t>
  </si>
  <si>
    <t>Приложение №7.2 п.10 перечня документов к заслушиванию ФГБУ</t>
  </si>
  <si>
    <t>Информация</t>
  </si>
  <si>
    <t xml:space="preserve"> о дополнительной потребности в субсидии на выполнение государственного задания в связи с повышением минимального размера оплаты труда в 2018 году </t>
  </si>
  <si>
    <t>Главный бухгалтер (уполномоченное лицо)</t>
  </si>
  <si>
    <t>____________________</t>
  </si>
  <si>
    <t>ФИО</t>
  </si>
  <si>
    <t>подпись</t>
  </si>
  <si>
    <t>Арбенева А.А.</t>
  </si>
  <si>
    <t>a.arbeneva@meteorf.ru</t>
  </si>
  <si>
    <t>(499) 795-20-41</t>
  </si>
  <si>
    <t>Расчет доп.потребности в субсидии на выплаты до МРОТ*</t>
  </si>
  <si>
    <t>*</t>
  </si>
  <si>
    <t>В соответствии с письмом Минтруда №14-1/10/В-6061 от 09.08.2018г.</t>
  </si>
  <si>
    <t>Руководитель (уполномоченное лицо)</t>
  </si>
  <si>
    <t>Среднеспи. за 9 мес., ед.</t>
  </si>
  <si>
    <t>17=гр.16*(гр.2+гр.3)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</si>
</sst>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0.00_ ;[Red]\-0.00\ "/>
    <numFmt numFmtId="165" formatCode="_-* #,##0.00\ _₽_-;\-* #,##0.00\ _₽_-;_-* \-??\ _₽_-;_-@_-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8"/>
      <name val="Tahoma"/>
      <family val="2"/>
      <charset val="204"/>
    </font>
    <font>
      <sz val="9"/>
      <name val="Tahoma"/>
      <family val="2"/>
      <charset val="204"/>
    </font>
    <font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u/>
      <sz val="14"/>
      <color theme="1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43" fontId="1" fillId="0" borderId="0" applyFont="0" applyFill="0" applyBorder="0" applyAlignment="0" applyProtection="0"/>
    <xf numFmtId="9" fontId="10" fillId="0" borderId="0" applyBorder="0" applyProtection="0"/>
    <xf numFmtId="0" fontId="4" fillId="0" borderId="0"/>
    <xf numFmtId="165" fontId="10" fillId="0" borderId="0" applyBorder="0" applyProtection="0"/>
    <xf numFmtId="0" fontId="17" fillId="0" borderId="0" applyNumberFormat="0" applyFill="0" applyBorder="0" applyAlignment="0" applyProtection="0"/>
  </cellStyleXfs>
  <cellXfs count="73">
    <xf numFmtId="0" fontId="0" fillId="0" borderId="0" xfId="0"/>
    <xf numFmtId="0" fontId="0" fillId="0" borderId="0" xfId="0" applyFill="1"/>
    <xf numFmtId="0" fontId="0" fillId="0" borderId="0" xfId="0" applyFill="1" applyAlignment="1"/>
    <xf numFmtId="164" fontId="0" fillId="0" borderId="0" xfId="0" applyNumberFormat="1" applyFill="1"/>
    <xf numFmtId="0" fontId="6" fillId="0" borderId="0" xfId="1" applyFont="1" applyFill="1" applyAlignment="1" applyProtection="1">
      <protection locked="0"/>
    </xf>
    <xf numFmtId="0" fontId="7" fillId="0" borderId="0" xfId="1" applyFont="1" applyFill="1" applyAlignment="1" applyProtection="1">
      <protection locked="0"/>
    </xf>
    <xf numFmtId="0" fontId="9" fillId="0" borderId="0" xfId="4" applyFont="1" applyFill="1" applyAlignment="1" applyProtection="1">
      <protection locked="0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horizontal="center" vertical="justify"/>
    </xf>
    <xf numFmtId="43" fontId="0" fillId="0" borderId="0" xfId="0" applyNumberFormat="1" applyFill="1"/>
    <xf numFmtId="43" fontId="12" fillId="0" borderId="1" xfId="2" applyFont="1" applyFill="1" applyBorder="1" applyAlignment="1" applyProtection="1">
      <alignment vertical="center"/>
      <protection locked="0"/>
    </xf>
    <xf numFmtId="43" fontId="12" fillId="0" borderId="1" xfId="2" applyFont="1" applyFill="1" applyBorder="1" applyAlignment="1" applyProtection="1">
      <alignment vertical="center" wrapText="1"/>
      <protection locked="0"/>
    </xf>
    <xf numFmtId="43" fontId="5" fillId="2" borderId="1" xfId="2" applyFont="1" applyFill="1" applyBorder="1" applyAlignment="1" applyProtection="1">
      <alignment vertical="center" wrapText="1"/>
    </xf>
    <xf numFmtId="43" fontId="12" fillId="2" borderId="1" xfId="2" applyFont="1" applyFill="1" applyBorder="1" applyAlignment="1" applyProtection="1">
      <alignment vertical="center" wrapText="1"/>
    </xf>
    <xf numFmtId="43" fontId="12" fillId="0" borderId="1" xfId="2" applyFont="1" applyFill="1" applyBorder="1" applyAlignment="1" applyProtection="1">
      <alignment horizontal="center" vertical="justify"/>
      <protection locked="0"/>
    </xf>
    <xf numFmtId="2" fontId="12" fillId="0" borderId="1" xfId="3" applyNumberFormat="1" applyFont="1" applyFill="1" applyBorder="1" applyAlignment="1" applyProtection="1">
      <alignment horizontal="center" vertical="justify"/>
      <protection locked="0"/>
    </xf>
    <xf numFmtId="43" fontId="5" fillId="0" borderId="1" xfId="2" applyFont="1" applyFill="1" applyBorder="1" applyAlignment="1" applyProtection="1">
      <alignment vertical="center"/>
      <protection locked="0"/>
    </xf>
    <xf numFmtId="49" fontId="12" fillId="2" borderId="1" xfId="1" applyNumberFormat="1" applyFont="1" applyFill="1" applyBorder="1" applyAlignment="1" applyProtection="1">
      <alignment horizontal="center" vertical="center" wrapText="1"/>
    </xf>
    <xf numFmtId="49" fontId="8" fillId="2" borderId="1" xfId="2" applyNumberFormat="1" applyFont="1" applyFill="1" applyBorder="1" applyAlignment="1" applyProtection="1">
      <alignment horizontal="center" vertical="center"/>
    </xf>
    <xf numFmtId="43" fontId="5" fillId="2" borderId="1" xfId="2" applyFont="1" applyFill="1" applyBorder="1" applyAlignment="1" applyProtection="1">
      <alignment horizontal="left" vertical="top" wrapText="1"/>
    </xf>
    <xf numFmtId="49" fontId="11" fillId="2" borderId="1" xfId="2" applyNumberFormat="1" applyFont="1" applyFill="1" applyBorder="1" applyAlignment="1" applyProtection="1">
      <alignment horizontal="center" vertical="center"/>
    </xf>
    <xf numFmtId="43" fontId="5" fillId="2" borderId="1" xfId="2" applyFont="1" applyFill="1" applyBorder="1" applyAlignment="1" applyProtection="1">
      <alignment horizontal="left" vertical="center" wrapText="1"/>
    </xf>
    <xf numFmtId="0" fontId="5" fillId="2" borderId="1" xfId="1" applyFont="1" applyFill="1" applyBorder="1" applyAlignment="1" applyProtection="1">
      <alignment horizontal="center" vertical="center" wrapText="1"/>
    </xf>
    <xf numFmtId="49" fontId="5" fillId="2" borderId="12" xfId="1" applyNumberFormat="1" applyFont="1" applyFill="1" applyBorder="1" applyAlignment="1" applyProtection="1">
      <alignment horizontal="center" vertical="center" wrapText="1"/>
    </xf>
    <xf numFmtId="164" fontId="5" fillId="2" borderId="1" xfId="1" applyNumberFormat="1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/>
    <xf numFmtId="0" fontId="0" fillId="0" borderId="0" xfId="0" applyFill="1" applyAlignment="1" applyProtection="1"/>
    <xf numFmtId="0" fontId="0" fillId="0" borderId="0" xfId="0" applyFill="1" applyProtection="1"/>
    <xf numFmtId="164" fontId="0" fillId="0" borderId="0" xfId="0" applyNumberFormat="1" applyFill="1" applyProtection="1"/>
    <xf numFmtId="43" fontId="12" fillId="2" borderId="1" xfId="2" applyFont="1" applyFill="1" applyBorder="1" applyAlignment="1" applyProtection="1">
      <alignment horizontal="center" vertical="justify"/>
    </xf>
    <xf numFmtId="43" fontId="5" fillId="2" borderId="1" xfId="2" applyFont="1" applyFill="1" applyBorder="1" applyAlignment="1" applyProtection="1">
      <alignment horizontal="left" vertical="top" wrapText="1"/>
      <protection locked="0"/>
    </xf>
    <xf numFmtId="0" fontId="14" fillId="0" borderId="0" xfId="0" applyFont="1"/>
    <xf numFmtId="0" fontId="15" fillId="0" borderId="0" xfId="0" applyFont="1"/>
    <xf numFmtId="0" fontId="14" fillId="0" borderId="0" xfId="0" applyFont="1" applyAlignment="1">
      <alignment horizontal="center" vertical="center"/>
    </xf>
    <xf numFmtId="0" fontId="14" fillId="0" borderId="0" xfId="0" applyFont="1" applyBorder="1" applyAlignment="1">
      <alignment vertical="top"/>
    </xf>
    <xf numFmtId="0" fontId="17" fillId="0" borderId="0" xfId="6"/>
    <xf numFmtId="0" fontId="3" fillId="0" borderId="0" xfId="0" applyFont="1" applyAlignment="1">
      <alignment wrapText="1"/>
    </xf>
    <xf numFmtId="0" fontId="0" fillId="0" borderId="0" xfId="0" applyFill="1" applyAlignment="1">
      <alignment horizontal="right"/>
    </xf>
    <xf numFmtId="0" fontId="0" fillId="0" borderId="9" xfId="0" applyFill="1" applyBorder="1" applyAlignment="1"/>
    <xf numFmtId="0" fontId="14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center" vertical="top"/>
    </xf>
    <xf numFmtId="49" fontId="5" fillId="2" borderId="7" xfId="1" applyNumberFormat="1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49" fontId="5" fillId="2" borderId="4" xfId="1" applyNumberFormat="1" applyFont="1" applyFill="1" applyBorder="1" applyAlignment="1" applyProtection="1">
      <alignment horizontal="center" vertical="center" wrapText="1"/>
    </xf>
    <xf numFmtId="49" fontId="5" fillId="2" borderId="5" xfId="1" applyNumberFormat="1" applyFont="1" applyFill="1" applyBorder="1" applyAlignment="1" applyProtection="1">
      <alignment horizontal="center" vertical="center" wrapText="1"/>
    </xf>
    <xf numFmtId="49" fontId="5" fillId="2" borderId="6" xfId="1" applyNumberFormat="1" applyFont="1" applyFill="1" applyBorder="1" applyAlignment="1" applyProtection="1">
      <alignment horizontal="center" vertical="center" wrapText="1"/>
    </xf>
    <xf numFmtId="49" fontId="5" fillId="2" borderId="11" xfId="1" applyNumberFormat="1" applyFont="1" applyFill="1" applyBorder="1" applyAlignment="1" applyProtection="1">
      <alignment horizontal="center" vertical="center" wrapText="1"/>
    </xf>
    <xf numFmtId="49" fontId="5" fillId="2" borderId="9" xfId="1" applyNumberFormat="1" applyFont="1" applyFill="1" applyBorder="1" applyAlignment="1" applyProtection="1">
      <alignment horizontal="center" vertical="center" wrapText="1"/>
    </xf>
    <xf numFmtId="49" fontId="5" fillId="2" borderId="10" xfId="1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wrapText="1"/>
    </xf>
    <xf numFmtId="0" fontId="3" fillId="0" borderId="0" xfId="0" applyFont="1" applyFill="1" applyAlignment="1" applyProtection="1">
      <alignment horizontal="center"/>
    </xf>
    <xf numFmtId="0" fontId="0" fillId="0" borderId="0" xfId="0" applyFill="1" applyAlignment="1" applyProtection="1"/>
    <xf numFmtId="0" fontId="13" fillId="0" borderId="9" xfId="0" applyFont="1" applyFill="1" applyBorder="1" applyAlignment="1" applyProtection="1">
      <alignment horizontal="left" wrapText="1"/>
    </xf>
    <xf numFmtId="0" fontId="5" fillId="2" borderId="7" xfId="1" applyFont="1" applyFill="1" applyBorder="1" applyAlignment="1" applyProtection="1">
      <alignment horizontal="center" vertical="center" wrapText="1"/>
    </xf>
    <xf numFmtId="0" fontId="5" fillId="2" borderId="8" xfId="1" applyFont="1" applyFill="1" applyBorder="1" applyAlignment="1" applyProtection="1">
      <alignment horizontal="center" vertical="center" wrapText="1"/>
    </xf>
    <xf numFmtId="0" fontId="5" fillId="2" borderId="12" xfId="1" applyFont="1" applyFill="1" applyBorder="1" applyAlignment="1" applyProtection="1">
      <alignment horizontal="center" vertical="center" wrapText="1"/>
    </xf>
    <xf numFmtId="0" fontId="5" fillId="2" borderId="1" xfId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49" fontId="5" fillId="2" borderId="1" xfId="1" applyNumberFormat="1" applyFont="1" applyFill="1" applyBorder="1" applyAlignment="1" applyProtection="1">
      <alignment horizontal="center" vertical="center" wrapText="1"/>
    </xf>
    <xf numFmtId="0" fontId="5" fillId="2" borderId="2" xfId="1" applyFont="1" applyFill="1" applyBorder="1" applyAlignment="1" applyProtection="1">
      <alignment horizontal="center" vertical="center" wrapText="1"/>
    </xf>
    <xf numFmtId="2" fontId="5" fillId="2" borderId="1" xfId="1" applyNumberFormat="1" applyFont="1" applyFill="1" applyBorder="1" applyAlignment="1" applyProtection="1">
      <alignment horizontal="center" vertical="center" wrapText="1"/>
    </xf>
    <xf numFmtId="49" fontId="5" fillId="2" borderId="3" xfId="1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4" fillId="0" borderId="0" xfId="0" applyFont="1" applyAlignment="1">
      <alignment horizontal="left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0" fontId="14" fillId="0" borderId="0" xfId="0" applyFont="1" applyBorder="1" applyAlignment="1">
      <alignment horizontal="center" vertical="top"/>
    </xf>
  </cellXfs>
  <cellStyles count="7">
    <cellStyle name="Гиперссылка" xfId="6" builtinId="8"/>
    <cellStyle name="Обычный" xfId="0" builtinId="0"/>
    <cellStyle name="Обычный 3" xfId="1"/>
    <cellStyle name="Обычный 6 12" xfId="4"/>
    <cellStyle name="Процентный 2" xfId="3"/>
    <cellStyle name="Финансовый 2 3" xfId="5"/>
    <cellStyle name="Финансовый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.arbeneva@meteorf.r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.arbeneva@meteorf.r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a.arbeneva@meteorf.ru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a.arbeneva@meteorf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4"/>
  <sheetViews>
    <sheetView view="pageBreakPreview" zoomScale="60" zoomScaleNormal="80" workbookViewId="0">
      <selection activeCell="V5" sqref="V1:V1048576"/>
    </sheetView>
  </sheetViews>
  <sheetFormatPr defaultColWidth="9.140625" defaultRowHeight="15" x14ac:dyDescent="0.25"/>
  <cols>
    <col min="1" max="1" width="9.140625" style="1"/>
    <col min="2" max="2" width="45.7109375" style="1" customWidth="1"/>
    <col min="3" max="4" width="15.7109375" style="8" customWidth="1"/>
    <col min="5" max="9" width="13.28515625" style="1" customWidth="1"/>
    <col min="10" max="10" width="15.85546875" style="1" customWidth="1"/>
    <col min="11" max="15" width="15.85546875" style="2" customWidth="1"/>
    <col min="16" max="21" width="15.85546875" style="1" customWidth="1"/>
    <col min="22" max="22" width="15.85546875" style="3" customWidth="1"/>
    <col min="23" max="23" width="15.85546875" style="1" customWidth="1"/>
    <col min="24" max="16384" width="9.140625" style="1"/>
  </cols>
  <sheetData>
    <row r="1" spans="1:23" s="31" customFormat="1" ht="28.9" customHeight="1" x14ac:dyDescent="0.3">
      <c r="R1" s="40" t="s">
        <v>80</v>
      </c>
      <c r="S1" s="40"/>
      <c r="T1" s="40"/>
      <c r="U1" s="40"/>
      <c r="V1" s="40"/>
      <c r="W1" s="40"/>
    </row>
    <row r="2" spans="1:23" ht="28.9" customHeight="1" x14ac:dyDescent="0.3">
      <c r="A2" s="52" t="s">
        <v>81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</row>
    <row r="3" spans="1:23" ht="17.45" customHeight="1" x14ac:dyDescent="0.3">
      <c r="A3" s="52" t="s">
        <v>82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4"/>
      <c r="O3" s="54"/>
      <c r="P3" s="54"/>
      <c r="Q3" s="54"/>
      <c r="R3" s="54"/>
      <c r="S3" s="54"/>
      <c r="T3" s="54"/>
      <c r="U3" s="54"/>
      <c r="V3" s="54"/>
      <c r="W3" s="54"/>
    </row>
    <row r="4" spans="1:23" ht="17.45" customHeight="1" x14ac:dyDescent="0.3">
      <c r="A4" s="52" t="s">
        <v>56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  <c r="O4" s="54"/>
      <c r="P4" s="54"/>
      <c r="Q4" s="54"/>
      <c r="R4" s="54"/>
      <c r="S4" s="54"/>
      <c r="T4" s="54"/>
      <c r="U4" s="54"/>
      <c r="V4" s="54"/>
      <c r="W4" s="54"/>
    </row>
    <row r="5" spans="1:23" ht="15.75" customHeight="1" x14ac:dyDescent="0.35">
      <c r="A5" s="55" t="s">
        <v>47</v>
      </c>
      <c r="B5" s="5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6"/>
      <c r="O5" s="26"/>
      <c r="P5" s="27"/>
      <c r="Q5" s="27"/>
      <c r="R5" s="27"/>
      <c r="S5" s="27"/>
      <c r="T5" s="27"/>
      <c r="U5" s="27"/>
      <c r="V5" s="28"/>
      <c r="W5" s="27"/>
    </row>
    <row r="6" spans="1:23" s="4" customFormat="1" ht="32.25" customHeight="1" x14ac:dyDescent="0.15">
      <c r="A6" s="61" t="s">
        <v>36</v>
      </c>
      <c r="B6" s="61" t="s">
        <v>1</v>
      </c>
      <c r="C6" s="62" t="s">
        <v>2</v>
      </c>
      <c r="D6" s="63" t="s">
        <v>3</v>
      </c>
      <c r="E6" s="64" t="s">
        <v>4</v>
      </c>
      <c r="F6" s="65"/>
      <c r="G6" s="46" t="s">
        <v>5</v>
      </c>
      <c r="H6" s="66"/>
      <c r="I6" s="67"/>
      <c r="J6" s="43" t="s">
        <v>6</v>
      </c>
      <c r="K6" s="56" t="s">
        <v>7</v>
      </c>
      <c r="L6" s="46" t="s">
        <v>8</v>
      </c>
      <c r="M6" s="47"/>
      <c r="N6" s="48"/>
      <c r="O6" s="59" t="s">
        <v>9</v>
      </c>
      <c r="P6" s="46" t="s">
        <v>8</v>
      </c>
      <c r="Q6" s="47"/>
      <c r="R6" s="48"/>
      <c r="S6" s="43" t="s">
        <v>10</v>
      </c>
      <c r="T6" s="43" t="s">
        <v>11</v>
      </c>
      <c r="U6" s="46" t="s">
        <v>8</v>
      </c>
      <c r="V6" s="47"/>
      <c r="W6" s="67"/>
    </row>
    <row r="7" spans="1:23" s="4" customFormat="1" ht="20.25" customHeight="1" x14ac:dyDescent="0.15">
      <c r="A7" s="61"/>
      <c r="B7" s="61"/>
      <c r="C7" s="62"/>
      <c r="D7" s="63"/>
      <c r="E7" s="56" t="s">
        <v>12</v>
      </c>
      <c r="F7" s="56" t="s">
        <v>94</v>
      </c>
      <c r="G7" s="59" t="s">
        <v>13</v>
      </c>
      <c r="H7" s="59" t="s">
        <v>14</v>
      </c>
      <c r="I7" s="59" t="s">
        <v>15</v>
      </c>
      <c r="J7" s="44"/>
      <c r="K7" s="57"/>
      <c r="L7" s="49"/>
      <c r="M7" s="50"/>
      <c r="N7" s="51"/>
      <c r="O7" s="60"/>
      <c r="P7" s="49"/>
      <c r="Q7" s="50"/>
      <c r="R7" s="51"/>
      <c r="S7" s="44"/>
      <c r="T7" s="44"/>
      <c r="U7" s="69"/>
      <c r="V7" s="70"/>
      <c r="W7" s="71"/>
    </row>
    <row r="8" spans="1:23" s="4" customFormat="1" ht="194.25" customHeight="1" x14ac:dyDescent="0.15">
      <c r="A8" s="61"/>
      <c r="B8" s="61"/>
      <c r="C8" s="62"/>
      <c r="D8" s="63"/>
      <c r="E8" s="45"/>
      <c r="F8" s="45"/>
      <c r="G8" s="60"/>
      <c r="H8" s="60"/>
      <c r="I8" s="60"/>
      <c r="J8" s="45"/>
      <c r="K8" s="58"/>
      <c r="L8" s="22" t="s">
        <v>16</v>
      </c>
      <c r="M8" s="22" t="s">
        <v>14</v>
      </c>
      <c r="N8" s="22" t="s">
        <v>15</v>
      </c>
      <c r="O8" s="60"/>
      <c r="P8" s="23" t="s">
        <v>17</v>
      </c>
      <c r="Q8" s="23" t="s">
        <v>18</v>
      </c>
      <c r="R8" s="23" t="s">
        <v>19</v>
      </c>
      <c r="S8" s="45"/>
      <c r="T8" s="45"/>
      <c r="U8" s="22" t="s">
        <v>16</v>
      </c>
      <c r="V8" s="24" t="s">
        <v>14</v>
      </c>
      <c r="W8" s="22" t="s">
        <v>20</v>
      </c>
    </row>
    <row r="9" spans="1:23" s="5" customFormat="1" ht="33.75" customHeight="1" x14ac:dyDescent="0.15">
      <c r="A9" s="17" t="s">
        <v>37</v>
      </c>
      <c r="B9" s="17" t="s">
        <v>21</v>
      </c>
      <c r="C9" s="17" t="s">
        <v>22</v>
      </c>
      <c r="D9" s="17" t="s">
        <v>23</v>
      </c>
      <c r="E9" s="17" t="s">
        <v>24</v>
      </c>
      <c r="F9" s="17" t="s">
        <v>41</v>
      </c>
      <c r="G9" s="17" t="s">
        <v>25</v>
      </c>
      <c r="H9" s="17" t="s">
        <v>26</v>
      </c>
      <c r="I9" s="17" t="s">
        <v>27</v>
      </c>
      <c r="J9" s="17" t="s">
        <v>53</v>
      </c>
      <c r="K9" s="17" t="s">
        <v>42</v>
      </c>
      <c r="L9" s="17" t="s">
        <v>28</v>
      </c>
      <c r="M9" s="17" t="s">
        <v>29</v>
      </c>
      <c r="N9" s="17" t="s">
        <v>30</v>
      </c>
      <c r="O9" s="17" t="s">
        <v>43</v>
      </c>
      <c r="P9" s="17" t="s">
        <v>31</v>
      </c>
      <c r="Q9" s="17" t="s">
        <v>34</v>
      </c>
      <c r="R9" s="17" t="s">
        <v>32</v>
      </c>
      <c r="S9" s="17" t="s">
        <v>33</v>
      </c>
      <c r="T9" s="17" t="s">
        <v>45</v>
      </c>
      <c r="U9" s="17" t="s">
        <v>44</v>
      </c>
      <c r="V9" s="17" t="s">
        <v>46</v>
      </c>
      <c r="W9" s="17" t="s">
        <v>54</v>
      </c>
    </row>
    <row r="10" spans="1:23" s="6" customFormat="1" ht="18" customHeight="1" x14ac:dyDescent="0.2">
      <c r="A10" s="18" t="s">
        <v>21</v>
      </c>
      <c r="B10" s="30" t="s">
        <v>39</v>
      </c>
      <c r="C10" s="14"/>
      <c r="D10" s="15"/>
      <c r="E10" s="16"/>
      <c r="F10" s="12">
        <f>G10+H10+I10</f>
        <v>0</v>
      </c>
      <c r="G10" s="10"/>
      <c r="H10" s="11"/>
      <c r="I10" s="10"/>
      <c r="J10" s="12">
        <f>K10+O10</f>
        <v>0</v>
      </c>
      <c r="K10" s="12">
        <f>L10+M10+N10</f>
        <v>0</v>
      </c>
      <c r="L10" s="11"/>
      <c r="M10" s="11"/>
      <c r="N10" s="11"/>
      <c r="O10" s="12">
        <f>P10+Q10+R10</f>
        <v>0</v>
      </c>
      <c r="P10" s="10"/>
      <c r="Q10" s="10"/>
      <c r="R10" s="10"/>
      <c r="S10" s="10"/>
      <c r="T10" s="12">
        <f>SUM(U10:W10)-S10</f>
        <v>0</v>
      </c>
      <c r="U10" s="13">
        <f>11.163*G10*12-L10</f>
        <v>0</v>
      </c>
      <c r="V10" s="13">
        <f>11.163*H10*12-M10</f>
        <v>0</v>
      </c>
      <c r="W10" s="13">
        <f>(U10+V10)*(C10+D10)</f>
        <v>0</v>
      </c>
    </row>
    <row r="11" spans="1:23" ht="18" customHeight="1" x14ac:dyDescent="0.25">
      <c r="A11" s="18" t="s">
        <v>22</v>
      </c>
      <c r="B11" s="19" t="s">
        <v>35</v>
      </c>
      <c r="C11" s="29" t="s">
        <v>40</v>
      </c>
      <c r="D11" s="29" t="s">
        <v>40</v>
      </c>
      <c r="E11" s="29" t="s">
        <v>40</v>
      </c>
      <c r="F11" s="29" t="s">
        <v>40</v>
      </c>
      <c r="G11" s="29" t="s">
        <v>40</v>
      </c>
      <c r="H11" s="29" t="s">
        <v>40</v>
      </c>
      <c r="I11" s="29" t="s">
        <v>40</v>
      </c>
      <c r="J11" s="29">
        <f t="shared" ref="J11:W11" si="0">J10*0.302</f>
        <v>0</v>
      </c>
      <c r="K11" s="29">
        <f t="shared" si="0"/>
        <v>0</v>
      </c>
      <c r="L11" s="29">
        <f t="shared" si="0"/>
        <v>0</v>
      </c>
      <c r="M11" s="29">
        <f t="shared" si="0"/>
        <v>0</v>
      </c>
      <c r="N11" s="29">
        <f t="shared" si="0"/>
        <v>0</v>
      </c>
      <c r="O11" s="29">
        <f t="shared" si="0"/>
        <v>0</v>
      </c>
      <c r="P11" s="29">
        <f t="shared" si="0"/>
        <v>0</v>
      </c>
      <c r="Q11" s="29">
        <f t="shared" si="0"/>
        <v>0</v>
      </c>
      <c r="R11" s="29">
        <f t="shared" si="0"/>
        <v>0</v>
      </c>
      <c r="S11" s="29">
        <f t="shared" si="0"/>
        <v>0</v>
      </c>
      <c r="T11" s="29">
        <f t="shared" si="0"/>
        <v>0</v>
      </c>
      <c r="U11" s="29">
        <f t="shared" si="0"/>
        <v>0</v>
      </c>
      <c r="V11" s="29">
        <f t="shared" si="0"/>
        <v>0</v>
      </c>
      <c r="W11" s="29">
        <f t="shared" si="0"/>
        <v>0</v>
      </c>
    </row>
    <row r="12" spans="1:23" s="7" customFormat="1" ht="18" customHeight="1" x14ac:dyDescent="0.25">
      <c r="A12" s="20" t="s">
        <v>23</v>
      </c>
      <c r="B12" s="21" t="s">
        <v>38</v>
      </c>
      <c r="C12" s="29">
        <f>C10</f>
        <v>0</v>
      </c>
      <c r="D12" s="29">
        <f>D10</f>
        <v>0</v>
      </c>
      <c r="E12" s="29">
        <f>E10</f>
        <v>0</v>
      </c>
      <c r="F12" s="29">
        <f>F10</f>
        <v>0</v>
      </c>
      <c r="G12" s="29">
        <f t="shared" ref="G12:I12" si="1">G10</f>
        <v>0</v>
      </c>
      <c r="H12" s="29">
        <f t="shared" si="1"/>
        <v>0</v>
      </c>
      <c r="I12" s="29">
        <f t="shared" si="1"/>
        <v>0</v>
      </c>
      <c r="J12" s="29">
        <f t="shared" ref="J12:W12" si="2">J10+J11</f>
        <v>0</v>
      </c>
      <c r="K12" s="29">
        <f t="shared" si="2"/>
        <v>0</v>
      </c>
      <c r="L12" s="29">
        <f t="shared" si="2"/>
        <v>0</v>
      </c>
      <c r="M12" s="29">
        <f t="shared" si="2"/>
        <v>0</v>
      </c>
      <c r="N12" s="29">
        <f t="shared" si="2"/>
        <v>0</v>
      </c>
      <c r="O12" s="29">
        <f t="shared" si="2"/>
        <v>0</v>
      </c>
      <c r="P12" s="29">
        <f t="shared" si="2"/>
        <v>0</v>
      </c>
      <c r="Q12" s="29">
        <f t="shared" si="2"/>
        <v>0</v>
      </c>
      <c r="R12" s="29">
        <f t="shared" si="2"/>
        <v>0</v>
      </c>
      <c r="S12" s="29">
        <f t="shared" si="2"/>
        <v>0</v>
      </c>
      <c r="T12" s="29">
        <f t="shared" si="2"/>
        <v>0</v>
      </c>
      <c r="U12" s="29">
        <f t="shared" si="2"/>
        <v>0</v>
      </c>
      <c r="V12" s="29">
        <f t="shared" si="2"/>
        <v>0</v>
      </c>
      <c r="W12" s="29">
        <f t="shared" si="2"/>
        <v>0</v>
      </c>
    </row>
    <row r="14" spans="1:23" x14ac:dyDescent="0.25">
      <c r="T14" s="9"/>
    </row>
    <row r="15" spans="1:23" ht="18.75" x14ac:dyDescent="0.3">
      <c r="C15" s="31"/>
      <c r="D15" s="31"/>
      <c r="E15" s="68" t="s">
        <v>83</v>
      </c>
      <c r="F15" s="68"/>
      <c r="G15" s="68"/>
      <c r="H15" s="68"/>
      <c r="I15" s="41" t="s">
        <v>84</v>
      </c>
      <c r="J15" s="41"/>
      <c r="K15" s="41"/>
      <c r="L15" s="38"/>
    </row>
    <row r="16" spans="1:23" ht="18.75" x14ac:dyDescent="0.3">
      <c r="C16" s="31"/>
      <c r="D16" s="31"/>
      <c r="E16" s="31"/>
      <c r="F16" s="31"/>
      <c r="G16" s="32"/>
      <c r="H16" s="32"/>
      <c r="I16" s="42" t="s">
        <v>86</v>
      </c>
      <c r="J16" s="42"/>
      <c r="K16" s="42"/>
      <c r="L16" s="33" t="s">
        <v>85</v>
      </c>
    </row>
    <row r="17" spans="2:12" ht="18.75" x14ac:dyDescent="0.3">
      <c r="C17" s="31"/>
      <c r="D17" s="31"/>
      <c r="E17" s="68" t="s">
        <v>93</v>
      </c>
      <c r="F17" s="68"/>
      <c r="G17" s="68"/>
      <c r="H17" s="68"/>
      <c r="I17" s="41" t="s">
        <v>84</v>
      </c>
      <c r="J17" s="41"/>
      <c r="K17" s="41"/>
      <c r="L17" s="39"/>
    </row>
    <row r="18" spans="2:12" ht="18.75" x14ac:dyDescent="0.3">
      <c r="C18" s="34"/>
      <c r="D18" s="34"/>
      <c r="E18" s="34"/>
      <c r="F18" s="34"/>
      <c r="G18" s="31"/>
      <c r="H18" s="32"/>
      <c r="I18" s="42" t="s">
        <v>86</v>
      </c>
      <c r="J18" s="42"/>
      <c r="K18" s="42"/>
      <c r="L18" s="33" t="s">
        <v>85</v>
      </c>
    </row>
    <row r="22" spans="2:12" ht="18.75" x14ac:dyDescent="0.3">
      <c r="B22" s="31" t="s">
        <v>87</v>
      </c>
    </row>
    <row r="23" spans="2:12" x14ac:dyDescent="0.25">
      <c r="B23" s="35" t="s">
        <v>88</v>
      </c>
    </row>
    <row r="24" spans="2:12" ht="18.75" x14ac:dyDescent="0.3">
      <c r="B24" s="31" t="s">
        <v>89</v>
      </c>
    </row>
  </sheetData>
  <sheetProtection formatCells="0"/>
  <protectedRanges>
    <protectedRange password="C5C7" sqref="B10" name="Диапазон2_4"/>
    <protectedRange password="C5C7" sqref="G10:I10 C10:D10 C11:W12" name="Диапазон1_15"/>
    <protectedRange password="C5C7" sqref="P10:S10" name="Диапазон1_17"/>
  </protectedRanges>
  <mergeCells count="30">
    <mergeCell ref="E17:H17"/>
    <mergeCell ref="J6:J8"/>
    <mergeCell ref="U6:W7"/>
    <mergeCell ref="E7:E8"/>
    <mergeCell ref="F7:F8"/>
    <mergeCell ref="G7:G8"/>
    <mergeCell ref="H7:H8"/>
    <mergeCell ref="I7:I8"/>
    <mergeCell ref="S6:S8"/>
    <mergeCell ref="C6:C8"/>
    <mergeCell ref="D6:D8"/>
    <mergeCell ref="E6:F6"/>
    <mergeCell ref="G6:I6"/>
    <mergeCell ref="E15:H15"/>
    <mergeCell ref="R1:W1"/>
    <mergeCell ref="I15:K15"/>
    <mergeCell ref="I16:K16"/>
    <mergeCell ref="I17:K17"/>
    <mergeCell ref="I18:K18"/>
    <mergeCell ref="T6:T8"/>
    <mergeCell ref="L6:N7"/>
    <mergeCell ref="A4:W4"/>
    <mergeCell ref="A5:B5"/>
    <mergeCell ref="K6:K8"/>
    <mergeCell ref="O6:O8"/>
    <mergeCell ref="P6:R7"/>
    <mergeCell ref="A2:W2"/>
    <mergeCell ref="A3:W3"/>
    <mergeCell ref="A6:A8"/>
    <mergeCell ref="B6:B8"/>
  </mergeCells>
  <hyperlinks>
    <hyperlink ref="B23" r:id="rId1"/>
  </hyperlinks>
  <pageMargins left="0.25" right="0.25" top="0.75" bottom="0.75" header="0.3" footer="0.3"/>
  <pageSetup paperSize="9" scale="3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5"/>
  <sheetViews>
    <sheetView tabSelected="1" view="pageBreakPreview" zoomScale="60" zoomScaleNormal="80" workbookViewId="0">
      <selection activeCell="Q9" sqref="Q9"/>
    </sheetView>
  </sheetViews>
  <sheetFormatPr defaultColWidth="9.140625" defaultRowHeight="15" x14ac:dyDescent="0.25"/>
  <cols>
    <col min="1" max="1" width="9.140625" style="1"/>
    <col min="2" max="2" width="45.7109375" style="1" customWidth="1"/>
    <col min="3" max="4" width="15.7109375" style="8" customWidth="1"/>
    <col min="5" max="8" width="13.28515625" style="1" customWidth="1"/>
    <col min="9" max="9" width="15.85546875" style="1" customWidth="1"/>
    <col min="10" max="13" width="15.85546875" style="2" customWidth="1"/>
    <col min="14" max="18" width="15.85546875" style="1" customWidth="1"/>
    <col min="19" max="16384" width="9.140625" style="1"/>
  </cols>
  <sheetData>
    <row r="1" spans="1:22" s="31" customFormat="1" ht="33" customHeight="1" x14ac:dyDescent="0.3">
      <c r="O1" s="40" t="s">
        <v>80</v>
      </c>
      <c r="P1" s="40"/>
      <c r="Q1" s="40"/>
      <c r="R1" s="40"/>
      <c r="S1" s="36"/>
      <c r="T1" s="36"/>
      <c r="U1" s="36"/>
      <c r="V1" s="36"/>
    </row>
    <row r="2" spans="1:22" ht="18.75" customHeight="1" x14ac:dyDescent="0.3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</row>
    <row r="3" spans="1:22" ht="17.45" customHeight="1" x14ac:dyDescent="0.3">
      <c r="A3" s="52" t="s">
        <v>62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</row>
    <row r="4" spans="1:22" ht="17.45" customHeight="1" x14ac:dyDescent="0.3">
      <c r="A4" s="52" t="s">
        <v>56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26"/>
      <c r="T4" s="26"/>
    </row>
    <row r="5" spans="1:22" ht="15.75" customHeight="1" x14ac:dyDescent="0.35">
      <c r="A5" s="55" t="s">
        <v>47</v>
      </c>
      <c r="B5" s="55"/>
      <c r="C5" s="25"/>
      <c r="D5" s="25"/>
      <c r="E5" s="25"/>
      <c r="F5" s="25"/>
      <c r="G5" s="25"/>
      <c r="H5" s="25"/>
      <c r="I5" s="25"/>
      <c r="J5" s="25"/>
      <c r="K5" s="25"/>
      <c r="L5" s="25"/>
      <c r="M5" s="26"/>
      <c r="N5" s="27"/>
      <c r="O5" s="27"/>
      <c r="P5" s="27"/>
      <c r="Q5" s="27"/>
      <c r="R5" s="27"/>
    </row>
    <row r="6" spans="1:22" s="4" customFormat="1" ht="48.75" customHeight="1" x14ac:dyDescent="0.15">
      <c r="A6" s="61" t="s">
        <v>36</v>
      </c>
      <c r="B6" s="61" t="s">
        <v>1</v>
      </c>
      <c r="C6" s="62" t="s">
        <v>2</v>
      </c>
      <c r="D6" s="63" t="s">
        <v>3</v>
      </c>
      <c r="E6" s="64" t="s">
        <v>4</v>
      </c>
      <c r="F6" s="65"/>
      <c r="G6" s="46" t="s">
        <v>5</v>
      </c>
      <c r="H6" s="66"/>
      <c r="I6" s="43" t="s">
        <v>6</v>
      </c>
      <c r="J6" s="56" t="s">
        <v>7</v>
      </c>
      <c r="K6" s="46" t="s">
        <v>8</v>
      </c>
      <c r="L6" s="47"/>
      <c r="M6" s="59" t="s">
        <v>9</v>
      </c>
      <c r="N6" s="46" t="s">
        <v>8</v>
      </c>
      <c r="O6" s="47"/>
      <c r="P6" s="43" t="s">
        <v>90</v>
      </c>
      <c r="Q6" s="46" t="s">
        <v>8</v>
      </c>
      <c r="R6" s="67"/>
    </row>
    <row r="7" spans="1:22" s="4" customFormat="1" ht="20.25" customHeight="1" x14ac:dyDescent="0.15">
      <c r="A7" s="61"/>
      <c r="B7" s="61"/>
      <c r="C7" s="62"/>
      <c r="D7" s="63"/>
      <c r="E7" s="56" t="s">
        <v>12</v>
      </c>
      <c r="F7" s="56" t="s">
        <v>94</v>
      </c>
      <c r="G7" s="59" t="s">
        <v>49</v>
      </c>
      <c r="H7" s="59" t="s">
        <v>50</v>
      </c>
      <c r="I7" s="44"/>
      <c r="J7" s="57"/>
      <c r="K7" s="49"/>
      <c r="L7" s="50"/>
      <c r="M7" s="60"/>
      <c r="N7" s="49"/>
      <c r="O7" s="50"/>
      <c r="P7" s="44"/>
      <c r="Q7" s="69"/>
      <c r="R7" s="71"/>
    </row>
    <row r="8" spans="1:22" s="4" customFormat="1" ht="194.25" customHeight="1" x14ac:dyDescent="0.15">
      <c r="A8" s="61"/>
      <c r="B8" s="61"/>
      <c r="C8" s="62"/>
      <c r="D8" s="63"/>
      <c r="E8" s="45"/>
      <c r="F8" s="45"/>
      <c r="G8" s="60"/>
      <c r="H8" s="60"/>
      <c r="I8" s="45"/>
      <c r="J8" s="58"/>
      <c r="K8" s="22" t="s">
        <v>55</v>
      </c>
      <c r="L8" s="22" t="s">
        <v>50</v>
      </c>
      <c r="M8" s="60"/>
      <c r="N8" s="23" t="s">
        <v>71</v>
      </c>
      <c r="O8" s="23" t="s">
        <v>72</v>
      </c>
      <c r="P8" s="45"/>
      <c r="Q8" s="22" t="s">
        <v>55</v>
      </c>
      <c r="R8" s="22" t="s">
        <v>20</v>
      </c>
    </row>
    <row r="9" spans="1:22" s="5" customFormat="1" ht="33.75" customHeight="1" x14ac:dyDescent="0.15">
      <c r="A9" s="17" t="s">
        <v>37</v>
      </c>
      <c r="B9" s="17" t="s">
        <v>21</v>
      </c>
      <c r="C9" s="17" t="s">
        <v>22</v>
      </c>
      <c r="D9" s="17" t="s">
        <v>23</v>
      </c>
      <c r="E9" s="17" t="s">
        <v>24</v>
      </c>
      <c r="F9" s="17" t="s">
        <v>48</v>
      </c>
      <c r="G9" s="17" t="s">
        <v>25</v>
      </c>
      <c r="H9" s="17" t="s">
        <v>26</v>
      </c>
      <c r="I9" s="17" t="s">
        <v>58</v>
      </c>
      <c r="J9" s="17" t="s">
        <v>51</v>
      </c>
      <c r="K9" s="17" t="s">
        <v>52</v>
      </c>
      <c r="L9" s="17" t="s">
        <v>28</v>
      </c>
      <c r="M9" s="17" t="s">
        <v>57</v>
      </c>
      <c r="N9" s="17" t="s">
        <v>30</v>
      </c>
      <c r="O9" s="17" t="s">
        <v>59</v>
      </c>
      <c r="P9" s="17" t="s">
        <v>60</v>
      </c>
      <c r="Q9" s="17" t="s">
        <v>61</v>
      </c>
      <c r="R9" s="17" t="s">
        <v>95</v>
      </c>
    </row>
    <row r="10" spans="1:22" s="6" customFormat="1" ht="18" customHeight="1" x14ac:dyDescent="0.2">
      <c r="A10" s="18" t="s">
        <v>21</v>
      </c>
      <c r="B10" s="30" t="s">
        <v>39</v>
      </c>
      <c r="C10" s="14"/>
      <c r="D10" s="15"/>
      <c r="E10" s="16"/>
      <c r="F10" s="12">
        <f>G10+H10</f>
        <v>0</v>
      </c>
      <c r="G10" s="10"/>
      <c r="H10" s="11"/>
      <c r="I10" s="12">
        <f>J10+M10</f>
        <v>0</v>
      </c>
      <c r="J10" s="12">
        <f>K10+L10</f>
        <v>0</v>
      </c>
      <c r="K10" s="11"/>
      <c r="L10" s="11"/>
      <c r="M10" s="12">
        <f>N10+O10</f>
        <v>0</v>
      </c>
      <c r="N10" s="10"/>
      <c r="O10" s="10"/>
      <c r="P10" s="12">
        <f>SUM(Q10:R10)</f>
        <v>0</v>
      </c>
      <c r="Q10" s="13">
        <f>11.28*G10*12-K10</f>
        <v>0</v>
      </c>
      <c r="R10" s="13">
        <f>Q10*(C10+D10)</f>
        <v>0</v>
      </c>
    </row>
    <row r="11" spans="1:22" ht="18" customHeight="1" x14ac:dyDescent="0.25">
      <c r="A11" s="18" t="s">
        <v>22</v>
      </c>
      <c r="B11" s="19" t="s">
        <v>35</v>
      </c>
      <c r="C11" s="29" t="s">
        <v>40</v>
      </c>
      <c r="D11" s="29" t="s">
        <v>40</v>
      </c>
      <c r="E11" s="29" t="s">
        <v>40</v>
      </c>
      <c r="F11" s="29" t="s">
        <v>40</v>
      </c>
      <c r="G11" s="29" t="s">
        <v>40</v>
      </c>
      <c r="H11" s="29" t="s">
        <v>40</v>
      </c>
      <c r="I11" s="29">
        <f t="shared" ref="I11:R11" si="0">I10*0.302</f>
        <v>0</v>
      </c>
      <c r="J11" s="29">
        <f t="shared" si="0"/>
        <v>0</v>
      </c>
      <c r="K11" s="29">
        <f t="shared" si="0"/>
        <v>0</v>
      </c>
      <c r="L11" s="29">
        <f t="shared" si="0"/>
        <v>0</v>
      </c>
      <c r="M11" s="29">
        <f t="shared" si="0"/>
        <v>0</v>
      </c>
      <c r="N11" s="29">
        <f t="shared" si="0"/>
        <v>0</v>
      </c>
      <c r="O11" s="29">
        <f t="shared" si="0"/>
        <v>0</v>
      </c>
      <c r="P11" s="12">
        <f>SUM(Q11:R11)</f>
        <v>0</v>
      </c>
      <c r="Q11" s="29">
        <f>Q10*0.302</f>
        <v>0</v>
      </c>
      <c r="R11" s="29">
        <f>R10*0.302</f>
        <v>0</v>
      </c>
    </row>
    <row r="12" spans="1:22" s="7" customFormat="1" ht="18" customHeight="1" x14ac:dyDescent="0.25">
      <c r="A12" s="20" t="s">
        <v>23</v>
      </c>
      <c r="B12" s="21" t="s">
        <v>38</v>
      </c>
      <c r="C12" s="29">
        <f>C10</f>
        <v>0</v>
      </c>
      <c r="D12" s="29">
        <f>D10</f>
        <v>0</v>
      </c>
      <c r="E12" s="29">
        <f>E10</f>
        <v>0</v>
      </c>
      <c r="F12" s="29">
        <f>F10</f>
        <v>0</v>
      </c>
      <c r="G12" s="29">
        <f t="shared" ref="G12:H12" si="1">G10</f>
        <v>0</v>
      </c>
      <c r="H12" s="29">
        <f t="shared" si="1"/>
        <v>0</v>
      </c>
      <c r="I12" s="29">
        <f t="shared" ref="I12:R12" si="2">I10+I11</f>
        <v>0</v>
      </c>
      <c r="J12" s="29">
        <f t="shared" si="2"/>
        <v>0</v>
      </c>
      <c r="K12" s="29">
        <f t="shared" si="2"/>
        <v>0</v>
      </c>
      <c r="L12" s="29">
        <f t="shared" si="2"/>
        <v>0</v>
      </c>
      <c r="M12" s="29">
        <f t="shared" si="2"/>
        <v>0</v>
      </c>
      <c r="N12" s="29">
        <f t="shared" si="2"/>
        <v>0</v>
      </c>
      <c r="O12" s="29">
        <f t="shared" si="2"/>
        <v>0</v>
      </c>
      <c r="P12" s="12">
        <f>SUM(Q12:R12)</f>
        <v>0</v>
      </c>
      <c r="Q12" s="29">
        <f>Q10+Q11</f>
        <v>0</v>
      </c>
      <c r="R12" s="29">
        <f>R10+R11</f>
        <v>0</v>
      </c>
    </row>
    <row r="14" spans="1:22" x14ac:dyDescent="0.25">
      <c r="P14" s="9"/>
    </row>
    <row r="15" spans="1:22" ht="18.75" x14ac:dyDescent="0.3">
      <c r="C15" s="31"/>
      <c r="D15" s="31"/>
      <c r="E15" s="68" t="s">
        <v>83</v>
      </c>
      <c r="F15" s="68"/>
      <c r="G15" s="68"/>
      <c r="H15" s="68"/>
      <c r="I15" s="41" t="s">
        <v>84</v>
      </c>
      <c r="J15" s="41"/>
      <c r="K15" s="41"/>
      <c r="L15" s="38"/>
      <c r="N15" s="2"/>
      <c r="O15" s="2"/>
      <c r="U15" s="3"/>
    </row>
    <row r="16" spans="1:22" ht="18.75" x14ac:dyDescent="0.3">
      <c r="C16" s="31"/>
      <c r="D16" s="31"/>
      <c r="E16" s="31"/>
      <c r="F16" s="31"/>
      <c r="G16" s="32"/>
      <c r="H16" s="32"/>
      <c r="I16" s="42" t="s">
        <v>86</v>
      </c>
      <c r="J16" s="42"/>
      <c r="K16" s="42"/>
      <c r="L16" s="33" t="s">
        <v>85</v>
      </c>
      <c r="N16" s="2"/>
      <c r="O16" s="2"/>
      <c r="U16" s="3"/>
    </row>
    <row r="17" spans="1:21" ht="18.75" x14ac:dyDescent="0.3">
      <c r="C17" s="31"/>
      <c r="D17" s="31"/>
      <c r="E17" s="68" t="s">
        <v>93</v>
      </c>
      <c r="F17" s="68"/>
      <c r="G17" s="68"/>
      <c r="H17" s="68"/>
      <c r="I17" s="41" t="s">
        <v>84</v>
      </c>
      <c r="J17" s="41"/>
      <c r="K17" s="41"/>
      <c r="L17" s="39"/>
      <c r="N17" s="2"/>
      <c r="O17" s="2"/>
      <c r="U17" s="3"/>
    </row>
    <row r="18" spans="1:21" ht="18.75" x14ac:dyDescent="0.3">
      <c r="C18" s="72"/>
      <c r="D18" s="72"/>
      <c r="E18" s="72"/>
      <c r="F18" s="72"/>
      <c r="G18" s="31"/>
      <c r="H18" s="32"/>
      <c r="I18" s="42" t="s">
        <v>86</v>
      </c>
      <c r="J18" s="42"/>
      <c r="K18" s="42"/>
      <c r="L18" s="33" t="s">
        <v>85</v>
      </c>
      <c r="N18" s="2"/>
      <c r="O18" s="2"/>
      <c r="U18" s="3"/>
    </row>
    <row r="19" spans="1:21" x14ac:dyDescent="0.25">
      <c r="J19" s="1"/>
      <c r="N19" s="2"/>
      <c r="O19" s="2"/>
      <c r="U19" s="3"/>
    </row>
    <row r="20" spans="1:21" x14ac:dyDescent="0.25">
      <c r="A20" s="37" t="s">
        <v>91</v>
      </c>
      <c r="B20" s="1" t="s">
        <v>92</v>
      </c>
      <c r="J20" s="1"/>
      <c r="N20" s="2"/>
      <c r="O20" s="2"/>
      <c r="U20" s="3"/>
    </row>
    <row r="21" spans="1:21" x14ac:dyDescent="0.25">
      <c r="J21" s="1"/>
      <c r="N21" s="2"/>
      <c r="O21" s="2"/>
      <c r="U21" s="3"/>
    </row>
    <row r="22" spans="1:21" x14ac:dyDescent="0.25">
      <c r="J22" s="1"/>
      <c r="N22" s="2"/>
      <c r="O22" s="2"/>
      <c r="U22" s="3"/>
    </row>
    <row r="23" spans="1:21" ht="18.75" x14ac:dyDescent="0.3">
      <c r="B23" s="31" t="s">
        <v>87</v>
      </c>
      <c r="J23" s="1"/>
      <c r="N23" s="2"/>
      <c r="O23" s="2"/>
      <c r="U23" s="3"/>
    </row>
    <row r="24" spans="1:21" x14ac:dyDescent="0.25">
      <c r="B24" s="35" t="s">
        <v>88</v>
      </c>
      <c r="J24" s="1"/>
      <c r="N24" s="2"/>
      <c r="O24" s="2"/>
      <c r="U24" s="3"/>
    </row>
    <row r="25" spans="1:21" ht="18.75" x14ac:dyDescent="0.3">
      <c r="B25" s="31" t="s">
        <v>89</v>
      </c>
      <c r="J25" s="1"/>
      <c r="N25" s="2"/>
      <c r="O25" s="2"/>
      <c r="U25" s="3"/>
    </row>
  </sheetData>
  <sheetProtection formatCells="0"/>
  <protectedRanges>
    <protectedRange password="C5C7" sqref="B10" name="Диапазон2_4"/>
    <protectedRange password="C5C7" sqref="C10:D10 G10:H10 C11:O12 Q11:R12" name="Диапазон1_15"/>
    <protectedRange password="C5C7" sqref="N10:O10" name="Диапазон1_17"/>
  </protectedRanges>
  <mergeCells count="29">
    <mergeCell ref="E15:H15"/>
    <mergeCell ref="E17:H17"/>
    <mergeCell ref="P6:P8"/>
    <mergeCell ref="Q6:R7"/>
    <mergeCell ref="E7:E8"/>
    <mergeCell ref="F7:F8"/>
    <mergeCell ref="G7:G8"/>
    <mergeCell ref="H7:H8"/>
    <mergeCell ref="I6:I8"/>
    <mergeCell ref="J6:J8"/>
    <mergeCell ref="K6:L7"/>
    <mergeCell ref="M6:M8"/>
    <mergeCell ref="N6:O7"/>
    <mergeCell ref="C18:F18"/>
    <mergeCell ref="I18:K18"/>
    <mergeCell ref="O1:R1"/>
    <mergeCell ref="I15:K15"/>
    <mergeCell ref="I16:K16"/>
    <mergeCell ref="I17:K17"/>
    <mergeCell ref="A2:R2"/>
    <mergeCell ref="A3:R3"/>
    <mergeCell ref="A5:B5"/>
    <mergeCell ref="A6:A8"/>
    <mergeCell ref="B6:B8"/>
    <mergeCell ref="C6:C8"/>
    <mergeCell ref="D6:D8"/>
    <mergeCell ref="E6:F6"/>
    <mergeCell ref="G6:H6"/>
    <mergeCell ref="A4:R4"/>
  </mergeCells>
  <hyperlinks>
    <hyperlink ref="B24" r:id="rId1"/>
  </hyperlinks>
  <pageMargins left="0.25" right="0.25" top="0.75" bottom="0.75" header="0.3" footer="0.3"/>
  <pageSetup paperSize="9" scale="47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6"/>
  <sheetViews>
    <sheetView view="pageBreakPreview" zoomScale="60" zoomScaleNormal="80" workbookViewId="0">
      <selection activeCell="R11" sqref="R11"/>
    </sheetView>
  </sheetViews>
  <sheetFormatPr defaultColWidth="9.140625" defaultRowHeight="15" x14ac:dyDescent="0.25"/>
  <cols>
    <col min="1" max="1" width="9.140625" style="1"/>
    <col min="2" max="2" width="45.7109375" style="1" customWidth="1"/>
    <col min="3" max="4" width="15.7109375" style="8" customWidth="1"/>
    <col min="5" max="8" width="13.28515625" style="1" customWidth="1"/>
    <col min="9" max="9" width="15.85546875" style="1" customWidth="1"/>
    <col min="10" max="13" width="15.85546875" style="2" customWidth="1"/>
    <col min="14" max="18" width="15.85546875" style="1" customWidth="1"/>
    <col min="19" max="16384" width="9.140625" style="1"/>
  </cols>
  <sheetData>
    <row r="1" spans="1:22" s="31" customFormat="1" ht="33" customHeight="1" x14ac:dyDescent="0.3">
      <c r="O1" s="40" t="s">
        <v>80</v>
      </c>
      <c r="P1" s="40"/>
      <c r="Q1" s="40"/>
      <c r="R1" s="40"/>
      <c r="S1" s="36"/>
      <c r="T1" s="36"/>
      <c r="U1" s="36"/>
      <c r="V1" s="36"/>
    </row>
    <row r="2" spans="1:22" ht="18.75" customHeight="1" x14ac:dyDescent="0.3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</row>
    <row r="3" spans="1:22" ht="17.45" customHeight="1" x14ac:dyDescent="0.3">
      <c r="A3" s="52" t="s">
        <v>63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</row>
    <row r="4" spans="1:22" ht="17.45" customHeight="1" x14ac:dyDescent="0.3">
      <c r="A4" s="52" t="s">
        <v>56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26"/>
      <c r="T4" s="26"/>
    </row>
    <row r="5" spans="1:22" ht="15.75" customHeight="1" x14ac:dyDescent="0.35">
      <c r="A5" s="55" t="s">
        <v>47</v>
      </c>
      <c r="B5" s="55"/>
      <c r="C5" s="25"/>
      <c r="D5" s="25"/>
      <c r="E5" s="25"/>
      <c r="F5" s="25"/>
      <c r="G5" s="25"/>
      <c r="H5" s="25"/>
      <c r="I5" s="25"/>
      <c r="J5" s="25"/>
      <c r="K5" s="25"/>
      <c r="L5" s="25"/>
      <c r="M5" s="26"/>
      <c r="N5" s="27"/>
      <c r="O5" s="27"/>
      <c r="P5" s="27"/>
      <c r="Q5" s="27"/>
      <c r="R5" s="27"/>
    </row>
    <row r="6" spans="1:22" s="4" customFormat="1" ht="48.75" customHeight="1" x14ac:dyDescent="0.15">
      <c r="A6" s="61" t="s">
        <v>36</v>
      </c>
      <c r="B6" s="61" t="s">
        <v>1</v>
      </c>
      <c r="C6" s="62" t="s">
        <v>2</v>
      </c>
      <c r="D6" s="63" t="s">
        <v>3</v>
      </c>
      <c r="E6" s="64" t="s">
        <v>4</v>
      </c>
      <c r="F6" s="65"/>
      <c r="G6" s="46" t="s">
        <v>5</v>
      </c>
      <c r="H6" s="66"/>
      <c r="I6" s="43" t="s">
        <v>6</v>
      </c>
      <c r="J6" s="56" t="s">
        <v>7</v>
      </c>
      <c r="K6" s="46" t="s">
        <v>8</v>
      </c>
      <c r="L6" s="47"/>
      <c r="M6" s="59" t="s">
        <v>9</v>
      </c>
      <c r="N6" s="46" t="s">
        <v>8</v>
      </c>
      <c r="O6" s="47"/>
      <c r="P6" s="43" t="s">
        <v>11</v>
      </c>
      <c r="Q6" s="46" t="s">
        <v>8</v>
      </c>
      <c r="R6" s="67"/>
    </row>
    <row r="7" spans="1:22" s="4" customFormat="1" ht="20.25" customHeight="1" x14ac:dyDescent="0.15">
      <c r="A7" s="61"/>
      <c r="B7" s="61"/>
      <c r="C7" s="62"/>
      <c r="D7" s="63"/>
      <c r="E7" s="56" t="s">
        <v>12</v>
      </c>
      <c r="F7" s="56" t="s">
        <v>94</v>
      </c>
      <c r="G7" s="59" t="s">
        <v>64</v>
      </c>
      <c r="H7" s="59" t="s">
        <v>65</v>
      </c>
      <c r="I7" s="44"/>
      <c r="J7" s="57"/>
      <c r="K7" s="49"/>
      <c r="L7" s="50"/>
      <c r="M7" s="60"/>
      <c r="N7" s="49"/>
      <c r="O7" s="50"/>
      <c r="P7" s="44"/>
      <c r="Q7" s="69"/>
      <c r="R7" s="71"/>
    </row>
    <row r="8" spans="1:22" s="4" customFormat="1" ht="194.25" customHeight="1" x14ac:dyDescent="0.15">
      <c r="A8" s="61"/>
      <c r="B8" s="61"/>
      <c r="C8" s="62"/>
      <c r="D8" s="63"/>
      <c r="E8" s="45"/>
      <c r="F8" s="45"/>
      <c r="G8" s="60"/>
      <c r="H8" s="60"/>
      <c r="I8" s="45"/>
      <c r="J8" s="58"/>
      <c r="K8" s="22" t="s">
        <v>66</v>
      </c>
      <c r="L8" s="22" t="s">
        <v>67</v>
      </c>
      <c r="M8" s="60"/>
      <c r="N8" s="23" t="s">
        <v>68</v>
      </c>
      <c r="O8" s="23" t="s">
        <v>69</v>
      </c>
      <c r="P8" s="45"/>
      <c r="Q8" s="22" t="s">
        <v>66</v>
      </c>
      <c r="R8" s="22" t="s">
        <v>20</v>
      </c>
    </row>
    <row r="9" spans="1:22" s="5" customFormat="1" ht="33.75" customHeight="1" x14ac:dyDescent="0.15">
      <c r="A9" s="17" t="s">
        <v>37</v>
      </c>
      <c r="B9" s="17" t="s">
        <v>21</v>
      </c>
      <c r="C9" s="17" t="s">
        <v>22</v>
      </c>
      <c r="D9" s="17" t="s">
        <v>23</v>
      </c>
      <c r="E9" s="17" t="s">
        <v>24</v>
      </c>
      <c r="F9" s="17" t="s">
        <v>48</v>
      </c>
      <c r="G9" s="17" t="s">
        <v>25</v>
      </c>
      <c r="H9" s="17" t="s">
        <v>26</v>
      </c>
      <c r="I9" s="17" t="s">
        <v>58</v>
      </c>
      <c r="J9" s="17" t="s">
        <v>51</v>
      </c>
      <c r="K9" s="17" t="s">
        <v>52</v>
      </c>
      <c r="L9" s="17" t="s">
        <v>28</v>
      </c>
      <c r="M9" s="17" t="s">
        <v>57</v>
      </c>
      <c r="N9" s="17" t="s">
        <v>30</v>
      </c>
      <c r="O9" s="17" t="s">
        <v>59</v>
      </c>
      <c r="P9" s="17" t="s">
        <v>60</v>
      </c>
      <c r="Q9" s="17" t="s">
        <v>70</v>
      </c>
      <c r="R9" s="17" t="s">
        <v>95</v>
      </c>
    </row>
    <row r="10" spans="1:22" s="6" customFormat="1" ht="18" customHeight="1" x14ac:dyDescent="0.2">
      <c r="A10" s="18" t="s">
        <v>21</v>
      </c>
      <c r="B10" s="30" t="s">
        <v>39</v>
      </c>
      <c r="C10" s="14"/>
      <c r="D10" s="15"/>
      <c r="E10" s="16"/>
      <c r="F10" s="12">
        <f>G10+H10</f>
        <v>0</v>
      </c>
      <c r="G10" s="10"/>
      <c r="H10" s="11"/>
      <c r="I10" s="12">
        <f>J10+M10</f>
        <v>0</v>
      </c>
      <c r="J10" s="12">
        <f>K10+L10</f>
        <v>0</v>
      </c>
      <c r="K10" s="11"/>
      <c r="L10" s="11"/>
      <c r="M10" s="12">
        <f>N10+O10</f>
        <v>0</v>
      </c>
      <c r="N10" s="10"/>
      <c r="O10" s="10"/>
      <c r="P10" s="12">
        <f>SUM(Q10:R10)</f>
        <v>0</v>
      </c>
      <c r="Q10" s="13">
        <f>11.571*G10*12-K10</f>
        <v>0</v>
      </c>
      <c r="R10" s="13">
        <f>Q10*(C10+D10)</f>
        <v>0</v>
      </c>
    </row>
    <row r="11" spans="1:22" ht="18" customHeight="1" x14ac:dyDescent="0.25">
      <c r="A11" s="18" t="s">
        <v>22</v>
      </c>
      <c r="B11" s="19" t="s">
        <v>35</v>
      </c>
      <c r="C11" s="29" t="s">
        <v>40</v>
      </c>
      <c r="D11" s="29" t="s">
        <v>40</v>
      </c>
      <c r="E11" s="29" t="s">
        <v>40</v>
      </c>
      <c r="F11" s="29" t="s">
        <v>40</v>
      </c>
      <c r="G11" s="29" t="s">
        <v>40</v>
      </c>
      <c r="H11" s="29" t="s">
        <v>40</v>
      </c>
      <c r="I11" s="29">
        <f t="shared" ref="I11:R11" si="0">I10*0.302</f>
        <v>0</v>
      </c>
      <c r="J11" s="29">
        <f t="shared" si="0"/>
        <v>0</v>
      </c>
      <c r="K11" s="29">
        <f t="shared" si="0"/>
        <v>0</v>
      </c>
      <c r="L11" s="29">
        <f t="shared" si="0"/>
        <v>0</v>
      </c>
      <c r="M11" s="29">
        <f t="shared" si="0"/>
        <v>0</v>
      </c>
      <c r="N11" s="29">
        <f t="shared" si="0"/>
        <v>0</v>
      </c>
      <c r="O11" s="29">
        <f t="shared" si="0"/>
        <v>0</v>
      </c>
      <c r="P11" s="29">
        <f t="shared" si="0"/>
        <v>0</v>
      </c>
      <c r="Q11" s="29">
        <f>Q10*0.302</f>
        <v>0</v>
      </c>
      <c r="R11" s="29">
        <f>R10*0.302</f>
        <v>0</v>
      </c>
    </row>
    <row r="12" spans="1:22" s="7" customFormat="1" ht="18" customHeight="1" x14ac:dyDescent="0.25">
      <c r="A12" s="20" t="s">
        <v>23</v>
      </c>
      <c r="B12" s="21" t="s">
        <v>38</v>
      </c>
      <c r="C12" s="29">
        <f>C10</f>
        <v>0</v>
      </c>
      <c r="D12" s="29">
        <f>D10</f>
        <v>0</v>
      </c>
      <c r="E12" s="29">
        <f>E10</f>
        <v>0</v>
      </c>
      <c r="F12" s="29">
        <f>F10</f>
        <v>0</v>
      </c>
      <c r="G12" s="29">
        <f t="shared" ref="G12:H12" si="1">G10</f>
        <v>0</v>
      </c>
      <c r="H12" s="29">
        <f t="shared" si="1"/>
        <v>0</v>
      </c>
      <c r="I12" s="29">
        <f t="shared" ref="I12:R12" si="2">I10+I11</f>
        <v>0</v>
      </c>
      <c r="J12" s="29">
        <f t="shared" si="2"/>
        <v>0</v>
      </c>
      <c r="K12" s="29">
        <f t="shared" si="2"/>
        <v>0</v>
      </c>
      <c r="L12" s="29">
        <f t="shared" si="2"/>
        <v>0</v>
      </c>
      <c r="M12" s="29">
        <f t="shared" si="2"/>
        <v>0</v>
      </c>
      <c r="N12" s="29">
        <f t="shared" si="2"/>
        <v>0</v>
      </c>
      <c r="O12" s="29">
        <f t="shared" si="2"/>
        <v>0</v>
      </c>
      <c r="P12" s="29">
        <f t="shared" si="2"/>
        <v>0</v>
      </c>
      <c r="Q12" s="29">
        <f>Q10+Q11</f>
        <v>0</v>
      </c>
      <c r="R12" s="29">
        <f>R10+R11</f>
        <v>0</v>
      </c>
    </row>
    <row r="13" spans="1:22" x14ac:dyDescent="0.25">
      <c r="P13" s="9"/>
    </row>
    <row r="14" spans="1:22" ht="18.75" x14ac:dyDescent="0.3">
      <c r="C14" s="31"/>
      <c r="D14" s="31"/>
      <c r="E14" s="68" t="s">
        <v>83</v>
      </c>
      <c r="F14" s="68"/>
      <c r="G14" s="68"/>
      <c r="H14" s="68"/>
      <c r="I14" s="41" t="s">
        <v>84</v>
      </c>
      <c r="J14" s="41"/>
      <c r="K14" s="41"/>
      <c r="L14" s="38"/>
      <c r="N14" s="2"/>
      <c r="O14" s="2"/>
      <c r="U14" s="3"/>
    </row>
    <row r="15" spans="1:22" ht="18.75" x14ac:dyDescent="0.3">
      <c r="C15" s="31"/>
      <c r="D15" s="31"/>
      <c r="E15" s="31"/>
      <c r="F15" s="31"/>
      <c r="G15" s="32"/>
      <c r="H15" s="32"/>
      <c r="I15" s="42" t="s">
        <v>86</v>
      </c>
      <c r="J15" s="42"/>
      <c r="K15" s="42"/>
      <c r="L15" s="33" t="s">
        <v>85</v>
      </c>
      <c r="N15" s="2"/>
      <c r="O15" s="2"/>
      <c r="U15" s="3"/>
    </row>
    <row r="16" spans="1:22" ht="18.75" x14ac:dyDescent="0.3">
      <c r="C16" s="31"/>
      <c r="D16" s="31"/>
      <c r="E16" s="68" t="s">
        <v>93</v>
      </c>
      <c r="F16" s="68"/>
      <c r="G16" s="68"/>
      <c r="H16" s="68"/>
      <c r="I16" s="41" t="s">
        <v>84</v>
      </c>
      <c r="J16" s="41"/>
      <c r="K16" s="41"/>
      <c r="L16" s="39"/>
      <c r="N16" s="2"/>
      <c r="O16" s="2"/>
      <c r="U16" s="3"/>
    </row>
    <row r="17" spans="2:21" ht="18.75" x14ac:dyDescent="0.3">
      <c r="C17" s="72"/>
      <c r="D17" s="72"/>
      <c r="E17" s="72"/>
      <c r="F17" s="72"/>
      <c r="G17" s="31"/>
      <c r="H17" s="32"/>
      <c r="I17" s="42" t="s">
        <v>86</v>
      </c>
      <c r="J17" s="42"/>
      <c r="K17" s="42"/>
      <c r="L17" s="33" t="s">
        <v>85</v>
      </c>
      <c r="N17" s="2"/>
      <c r="O17" s="2"/>
      <c r="U17" s="3"/>
    </row>
    <row r="18" spans="2:21" x14ac:dyDescent="0.25">
      <c r="J18" s="1"/>
      <c r="N18" s="2"/>
      <c r="O18" s="2"/>
      <c r="U18" s="3"/>
    </row>
    <row r="19" spans="2:21" x14ac:dyDescent="0.25">
      <c r="J19" s="1"/>
      <c r="N19" s="2"/>
      <c r="O19" s="2"/>
      <c r="U19" s="3"/>
    </row>
    <row r="20" spans="2:21" x14ac:dyDescent="0.25">
      <c r="J20" s="1"/>
      <c r="N20" s="2"/>
      <c r="O20" s="2"/>
      <c r="U20" s="3"/>
    </row>
    <row r="21" spans="2:21" ht="18.75" x14ac:dyDescent="0.3">
      <c r="B21" s="31" t="s">
        <v>87</v>
      </c>
      <c r="J21" s="1"/>
      <c r="N21" s="2"/>
      <c r="O21" s="2"/>
      <c r="U21" s="3"/>
    </row>
    <row r="22" spans="2:21" x14ac:dyDescent="0.25">
      <c r="B22" s="35" t="s">
        <v>88</v>
      </c>
      <c r="J22" s="1"/>
      <c r="N22" s="2"/>
      <c r="O22" s="2"/>
      <c r="U22" s="3"/>
    </row>
    <row r="23" spans="2:21" ht="18.75" x14ac:dyDescent="0.3">
      <c r="B23" s="31" t="s">
        <v>89</v>
      </c>
      <c r="J23" s="1"/>
      <c r="N23" s="2"/>
      <c r="O23" s="2"/>
      <c r="U23" s="3"/>
    </row>
    <row r="26" spans="2:21" x14ac:dyDescent="0.25">
      <c r="P26" s="9"/>
    </row>
  </sheetData>
  <sheetProtection formatCells="0"/>
  <protectedRanges>
    <protectedRange password="C5C7" sqref="B10" name="Диапазон2_4"/>
    <protectedRange password="C5C7" sqref="C10:D10 G10:H10 C11:P12" name="Диапазон1_15"/>
    <protectedRange password="C5C7" sqref="N10:O10" name="Диапазон1_17"/>
    <protectedRange password="C5C7" sqref="Q11:R12" name="Диапазон1_15_1"/>
  </protectedRanges>
  <mergeCells count="29">
    <mergeCell ref="E14:H14"/>
    <mergeCell ref="E16:H16"/>
    <mergeCell ref="Q6:R7"/>
    <mergeCell ref="E7:E8"/>
    <mergeCell ref="F7:F8"/>
    <mergeCell ref="G7:G8"/>
    <mergeCell ref="H7:H8"/>
    <mergeCell ref="I6:I8"/>
    <mergeCell ref="J6:J8"/>
    <mergeCell ref="K6:L7"/>
    <mergeCell ref="M6:M8"/>
    <mergeCell ref="N6:O7"/>
    <mergeCell ref="P6:P8"/>
    <mergeCell ref="O1:R1"/>
    <mergeCell ref="I14:K14"/>
    <mergeCell ref="I15:K15"/>
    <mergeCell ref="I16:K16"/>
    <mergeCell ref="C17:F17"/>
    <mergeCell ref="I17:K17"/>
    <mergeCell ref="A2:R2"/>
    <mergeCell ref="A3:R3"/>
    <mergeCell ref="A4:R4"/>
    <mergeCell ref="A5:B5"/>
    <mergeCell ref="A6:A8"/>
    <mergeCell ref="B6:B8"/>
    <mergeCell ref="C6:C8"/>
    <mergeCell ref="D6:D8"/>
    <mergeCell ref="E6:F6"/>
    <mergeCell ref="G6:H6"/>
  </mergeCells>
  <hyperlinks>
    <hyperlink ref="B22" r:id="rId1"/>
  </hyperlinks>
  <pageMargins left="0.25" right="0.25" top="0.75" bottom="0.75" header="0.3" footer="0.3"/>
  <pageSetup paperSize="9" scale="47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8"/>
  <sheetViews>
    <sheetView view="pageBreakPreview" zoomScale="60" zoomScaleNormal="80" workbookViewId="0">
      <selection activeCell="P11" sqref="P11:R12"/>
    </sheetView>
  </sheetViews>
  <sheetFormatPr defaultColWidth="9.140625" defaultRowHeight="15" x14ac:dyDescent="0.25"/>
  <cols>
    <col min="1" max="1" width="9.140625" style="1"/>
    <col min="2" max="2" width="45.7109375" style="1" customWidth="1"/>
    <col min="3" max="4" width="15.7109375" style="8" customWidth="1"/>
    <col min="5" max="8" width="13.28515625" style="1" customWidth="1"/>
    <col min="9" max="9" width="15.85546875" style="1" customWidth="1"/>
    <col min="10" max="13" width="15.85546875" style="2" customWidth="1"/>
    <col min="14" max="18" width="15.85546875" style="1" customWidth="1"/>
    <col min="19" max="16384" width="9.140625" style="1"/>
  </cols>
  <sheetData>
    <row r="1" spans="1:22" s="31" customFormat="1" ht="33" customHeight="1" x14ac:dyDescent="0.3">
      <c r="O1" s="40" t="s">
        <v>80</v>
      </c>
      <c r="P1" s="40"/>
      <c r="Q1" s="40"/>
      <c r="R1" s="40"/>
      <c r="S1" s="36"/>
      <c r="T1" s="36"/>
      <c r="U1" s="36"/>
      <c r="V1" s="36"/>
    </row>
    <row r="2" spans="1:22" ht="18.75" customHeight="1" x14ac:dyDescent="0.3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</row>
    <row r="3" spans="1:22" ht="17.45" customHeight="1" x14ac:dyDescent="0.3">
      <c r="A3" s="52" t="s">
        <v>73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</row>
    <row r="4" spans="1:22" ht="17.45" customHeight="1" x14ac:dyDescent="0.3">
      <c r="A4" s="52" t="s">
        <v>56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26"/>
      <c r="T4" s="26"/>
    </row>
    <row r="5" spans="1:22" ht="15.75" customHeight="1" x14ac:dyDescent="0.35">
      <c r="A5" s="55" t="s">
        <v>47</v>
      </c>
      <c r="B5" s="55"/>
      <c r="C5" s="25"/>
      <c r="D5" s="25"/>
      <c r="E5" s="25"/>
      <c r="F5" s="25"/>
      <c r="G5" s="25"/>
      <c r="H5" s="25"/>
      <c r="I5" s="25"/>
      <c r="J5" s="25"/>
      <c r="K5" s="25"/>
      <c r="L5" s="25"/>
      <c r="M5" s="26"/>
      <c r="N5" s="27"/>
      <c r="O5" s="27"/>
      <c r="P5" s="27"/>
      <c r="Q5" s="27"/>
      <c r="R5" s="27"/>
    </row>
    <row r="6" spans="1:22" s="4" customFormat="1" ht="48.75" customHeight="1" x14ac:dyDescent="0.15">
      <c r="A6" s="61" t="s">
        <v>36</v>
      </c>
      <c r="B6" s="61" t="s">
        <v>1</v>
      </c>
      <c r="C6" s="62" t="s">
        <v>2</v>
      </c>
      <c r="D6" s="63" t="s">
        <v>3</v>
      </c>
      <c r="E6" s="64" t="s">
        <v>4</v>
      </c>
      <c r="F6" s="65"/>
      <c r="G6" s="46" t="s">
        <v>5</v>
      </c>
      <c r="H6" s="66"/>
      <c r="I6" s="43" t="s">
        <v>6</v>
      </c>
      <c r="J6" s="56" t="s">
        <v>7</v>
      </c>
      <c r="K6" s="46" t="s">
        <v>8</v>
      </c>
      <c r="L6" s="47"/>
      <c r="M6" s="59" t="s">
        <v>9</v>
      </c>
      <c r="N6" s="46" t="s">
        <v>8</v>
      </c>
      <c r="O6" s="47"/>
      <c r="P6" s="43" t="s">
        <v>11</v>
      </c>
      <c r="Q6" s="46" t="s">
        <v>8</v>
      </c>
      <c r="R6" s="67"/>
    </row>
    <row r="7" spans="1:22" s="4" customFormat="1" ht="20.25" customHeight="1" x14ac:dyDescent="0.15">
      <c r="A7" s="61"/>
      <c r="B7" s="61"/>
      <c r="C7" s="62"/>
      <c r="D7" s="63"/>
      <c r="E7" s="56" t="s">
        <v>12</v>
      </c>
      <c r="F7" s="56" t="s">
        <v>94</v>
      </c>
      <c r="G7" s="59" t="s">
        <v>74</v>
      </c>
      <c r="H7" s="59" t="s">
        <v>75</v>
      </c>
      <c r="I7" s="44"/>
      <c r="J7" s="57"/>
      <c r="K7" s="49"/>
      <c r="L7" s="50"/>
      <c r="M7" s="60"/>
      <c r="N7" s="49"/>
      <c r="O7" s="50"/>
      <c r="P7" s="44"/>
      <c r="Q7" s="69"/>
      <c r="R7" s="71"/>
    </row>
    <row r="8" spans="1:22" s="4" customFormat="1" ht="194.25" customHeight="1" x14ac:dyDescent="0.15">
      <c r="A8" s="61"/>
      <c r="B8" s="61"/>
      <c r="C8" s="62"/>
      <c r="D8" s="63"/>
      <c r="E8" s="45"/>
      <c r="F8" s="45"/>
      <c r="G8" s="60"/>
      <c r="H8" s="60"/>
      <c r="I8" s="45"/>
      <c r="J8" s="58"/>
      <c r="K8" s="22" t="s">
        <v>76</v>
      </c>
      <c r="L8" s="22" t="s">
        <v>75</v>
      </c>
      <c r="M8" s="60"/>
      <c r="N8" s="23" t="s">
        <v>77</v>
      </c>
      <c r="O8" s="23" t="s">
        <v>78</v>
      </c>
      <c r="P8" s="45"/>
      <c r="Q8" s="22" t="s">
        <v>76</v>
      </c>
      <c r="R8" s="22" t="s">
        <v>20</v>
      </c>
    </row>
    <row r="9" spans="1:22" s="5" customFormat="1" ht="33.75" customHeight="1" x14ac:dyDescent="0.15">
      <c r="A9" s="17" t="s">
        <v>37</v>
      </c>
      <c r="B9" s="17" t="s">
        <v>21</v>
      </c>
      <c r="C9" s="17" t="s">
        <v>22</v>
      </c>
      <c r="D9" s="17" t="s">
        <v>23</v>
      </c>
      <c r="E9" s="17" t="s">
        <v>24</v>
      </c>
      <c r="F9" s="17" t="s">
        <v>48</v>
      </c>
      <c r="G9" s="17" t="s">
        <v>25</v>
      </c>
      <c r="H9" s="17" t="s">
        <v>26</v>
      </c>
      <c r="I9" s="17" t="s">
        <v>58</v>
      </c>
      <c r="J9" s="17" t="s">
        <v>51</v>
      </c>
      <c r="K9" s="17" t="s">
        <v>52</v>
      </c>
      <c r="L9" s="17" t="s">
        <v>28</v>
      </c>
      <c r="M9" s="17" t="s">
        <v>57</v>
      </c>
      <c r="N9" s="17" t="s">
        <v>30</v>
      </c>
      <c r="O9" s="17" t="s">
        <v>59</v>
      </c>
      <c r="P9" s="17" t="s">
        <v>60</v>
      </c>
      <c r="Q9" s="17" t="s">
        <v>79</v>
      </c>
      <c r="R9" s="17" t="s">
        <v>95</v>
      </c>
    </row>
    <row r="10" spans="1:22" s="6" customFormat="1" ht="18" customHeight="1" x14ac:dyDescent="0.2">
      <c r="A10" s="18" t="s">
        <v>21</v>
      </c>
      <c r="B10" s="30" t="s">
        <v>39</v>
      </c>
      <c r="C10" s="14"/>
      <c r="D10" s="15"/>
      <c r="E10" s="16"/>
      <c r="F10" s="12">
        <f>G10+H10</f>
        <v>0</v>
      </c>
      <c r="G10" s="10"/>
      <c r="H10" s="11"/>
      <c r="I10" s="12">
        <f>J10+M10</f>
        <v>0</v>
      </c>
      <c r="J10" s="12">
        <f>K10+L10</f>
        <v>0</v>
      </c>
      <c r="K10" s="11"/>
      <c r="L10" s="11"/>
      <c r="M10" s="12">
        <f>N10+O10</f>
        <v>0</v>
      </c>
      <c r="N10" s="10"/>
      <c r="O10" s="10"/>
      <c r="P10" s="12">
        <f>SUM(Q10:R10)</f>
        <v>0</v>
      </c>
      <c r="Q10" s="13">
        <f>11.956*G10*12-K10</f>
        <v>0</v>
      </c>
      <c r="R10" s="13">
        <f>Q10*(C10+D10)</f>
        <v>0</v>
      </c>
    </row>
    <row r="11" spans="1:22" ht="18" customHeight="1" x14ac:dyDescent="0.25">
      <c r="A11" s="18" t="s">
        <v>22</v>
      </c>
      <c r="B11" s="19" t="s">
        <v>35</v>
      </c>
      <c r="C11" s="29" t="s">
        <v>40</v>
      </c>
      <c r="D11" s="29" t="s">
        <v>40</v>
      </c>
      <c r="E11" s="29" t="s">
        <v>40</v>
      </c>
      <c r="F11" s="29" t="s">
        <v>40</v>
      </c>
      <c r="G11" s="29" t="s">
        <v>40</v>
      </c>
      <c r="H11" s="29" t="s">
        <v>40</v>
      </c>
      <c r="I11" s="29">
        <f t="shared" ref="I11:R11" si="0">I10*0.302</f>
        <v>0</v>
      </c>
      <c r="J11" s="29">
        <f t="shared" si="0"/>
        <v>0</v>
      </c>
      <c r="K11" s="29">
        <f t="shared" si="0"/>
        <v>0</v>
      </c>
      <c r="L11" s="29">
        <f t="shared" si="0"/>
        <v>0</v>
      </c>
      <c r="M11" s="29">
        <f t="shared" si="0"/>
        <v>0</v>
      </c>
      <c r="N11" s="29">
        <f t="shared" si="0"/>
        <v>0</v>
      </c>
      <c r="O11" s="29">
        <f t="shared" si="0"/>
        <v>0</v>
      </c>
      <c r="P11" s="29">
        <f>P10*0.302</f>
        <v>0</v>
      </c>
      <c r="Q11" s="29">
        <f t="shared" ref="Q11:R11" si="1">Q10*0.302</f>
        <v>0</v>
      </c>
      <c r="R11" s="29">
        <f t="shared" si="1"/>
        <v>0</v>
      </c>
    </row>
    <row r="12" spans="1:22" s="7" customFormat="1" ht="18" customHeight="1" x14ac:dyDescent="0.25">
      <c r="A12" s="20" t="s">
        <v>23</v>
      </c>
      <c r="B12" s="21" t="s">
        <v>38</v>
      </c>
      <c r="C12" s="29">
        <f>C10</f>
        <v>0</v>
      </c>
      <c r="D12" s="29">
        <f>D10</f>
        <v>0</v>
      </c>
      <c r="E12" s="29">
        <f>E10</f>
        <v>0</v>
      </c>
      <c r="F12" s="29">
        <f>F10</f>
        <v>0</v>
      </c>
      <c r="G12" s="29">
        <f t="shared" ref="G12:H12" si="2">G10</f>
        <v>0</v>
      </c>
      <c r="H12" s="29">
        <f t="shared" si="2"/>
        <v>0</v>
      </c>
      <c r="I12" s="29">
        <f t="shared" ref="I12:R12" si="3">I10+I11</f>
        <v>0</v>
      </c>
      <c r="J12" s="29">
        <f t="shared" si="3"/>
        <v>0</v>
      </c>
      <c r="K12" s="29">
        <f t="shared" si="3"/>
        <v>0</v>
      </c>
      <c r="L12" s="29">
        <f t="shared" si="3"/>
        <v>0</v>
      </c>
      <c r="M12" s="29">
        <f t="shared" si="3"/>
        <v>0</v>
      </c>
      <c r="N12" s="29">
        <f t="shared" si="3"/>
        <v>0</v>
      </c>
      <c r="O12" s="29">
        <f t="shared" si="3"/>
        <v>0</v>
      </c>
      <c r="P12" s="29">
        <f>P10+P11</f>
        <v>0</v>
      </c>
      <c r="Q12" s="29">
        <f t="shared" ref="Q12:R12" si="4">Q10+Q11</f>
        <v>0</v>
      </c>
      <c r="R12" s="29">
        <f t="shared" si="4"/>
        <v>0</v>
      </c>
    </row>
    <row r="13" spans="1:22" x14ac:dyDescent="0.25">
      <c r="P13" s="9"/>
    </row>
    <row r="14" spans="1:22" ht="18.75" x14ac:dyDescent="0.3">
      <c r="C14" s="31"/>
      <c r="D14" s="31"/>
      <c r="E14" s="68" t="s">
        <v>83</v>
      </c>
      <c r="F14" s="68"/>
      <c r="G14" s="68"/>
      <c r="H14" s="68"/>
      <c r="I14" s="41" t="s">
        <v>84</v>
      </c>
      <c r="J14" s="41"/>
      <c r="K14" s="41"/>
      <c r="L14" s="38"/>
      <c r="N14" s="2"/>
      <c r="O14" s="2"/>
      <c r="U14" s="3"/>
    </row>
    <row r="15" spans="1:22" ht="18.75" x14ac:dyDescent="0.3">
      <c r="C15" s="31"/>
      <c r="D15" s="31"/>
      <c r="E15" s="31"/>
      <c r="F15" s="31"/>
      <c r="G15" s="32"/>
      <c r="H15" s="32"/>
      <c r="I15" s="42" t="s">
        <v>86</v>
      </c>
      <c r="J15" s="42"/>
      <c r="K15" s="42"/>
      <c r="L15" s="33" t="s">
        <v>85</v>
      </c>
      <c r="N15" s="2"/>
      <c r="O15" s="2"/>
      <c r="U15" s="3"/>
    </row>
    <row r="16" spans="1:22" ht="18.75" x14ac:dyDescent="0.3">
      <c r="C16" s="31"/>
      <c r="D16" s="31"/>
      <c r="E16" s="68" t="s">
        <v>93</v>
      </c>
      <c r="F16" s="68"/>
      <c r="G16" s="68"/>
      <c r="H16" s="68"/>
      <c r="I16" s="41" t="s">
        <v>84</v>
      </c>
      <c r="J16" s="41"/>
      <c r="K16" s="41"/>
      <c r="L16" s="39"/>
      <c r="N16" s="2"/>
      <c r="O16" s="2"/>
      <c r="U16" s="3"/>
    </row>
    <row r="17" spans="2:21" ht="18.75" x14ac:dyDescent="0.3">
      <c r="C17" s="72"/>
      <c r="D17" s="72"/>
      <c r="E17" s="72"/>
      <c r="F17" s="72"/>
      <c r="G17" s="31"/>
      <c r="H17" s="32"/>
      <c r="I17" s="42" t="s">
        <v>86</v>
      </c>
      <c r="J17" s="42"/>
      <c r="K17" s="42"/>
      <c r="L17" s="33" t="s">
        <v>85</v>
      </c>
      <c r="N17" s="2"/>
      <c r="O17" s="2"/>
      <c r="U17" s="3"/>
    </row>
    <row r="18" spans="2:21" x14ac:dyDescent="0.25">
      <c r="J18" s="1"/>
      <c r="N18" s="2"/>
      <c r="O18" s="2"/>
      <c r="U18" s="3"/>
    </row>
    <row r="19" spans="2:21" x14ac:dyDescent="0.25">
      <c r="J19" s="1"/>
      <c r="N19" s="2"/>
      <c r="O19" s="2"/>
      <c r="U19" s="3"/>
    </row>
    <row r="21" spans="2:21" x14ac:dyDescent="0.25">
      <c r="J21" s="1"/>
      <c r="N21" s="2"/>
      <c r="O21" s="2"/>
      <c r="U21" s="3"/>
    </row>
    <row r="22" spans="2:21" x14ac:dyDescent="0.25">
      <c r="J22" s="1"/>
      <c r="N22" s="2"/>
      <c r="O22" s="2"/>
      <c r="U22" s="3"/>
    </row>
    <row r="23" spans="2:21" ht="18.75" x14ac:dyDescent="0.3">
      <c r="B23" s="31" t="s">
        <v>87</v>
      </c>
      <c r="J23" s="1"/>
      <c r="N23" s="2"/>
      <c r="O23" s="2"/>
      <c r="U23" s="3"/>
    </row>
    <row r="24" spans="2:21" x14ac:dyDescent="0.25">
      <c r="B24" s="35" t="s">
        <v>88</v>
      </c>
      <c r="J24" s="1"/>
      <c r="N24" s="2"/>
      <c r="O24" s="2"/>
      <c r="U24" s="3"/>
    </row>
    <row r="25" spans="2:21" ht="18.75" x14ac:dyDescent="0.3">
      <c r="B25" s="31" t="s">
        <v>89</v>
      </c>
      <c r="J25" s="1"/>
      <c r="N25" s="2"/>
      <c r="O25" s="2"/>
      <c r="U25" s="3"/>
    </row>
    <row r="28" spans="2:21" x14ac:dyDescent="0.25">
      <c r="P28" s="9"/>
    </row>
  </sheetData>
  <sheetProtection formatCells="0"/>
  <protectedRanges>
    <protectedRange password="C5C7" sqref="B10" name="Диапазон2_4"/>
    <protectedRange password="C5C7" sqref="C10:D10 G10:H10 C11:R12" name="Диапазон1_15"/>
    <protectedRange password="C5C7" sqref="N10:O10" name="Диапазон1_17"/>
  </protectedRanges>
  <mergeCells count="29">
    <mergeCell ref="G6:H6"/>
    <mergeCell ref="Q6:R7"/>
    <mergeCell ref="E7:E8"/>
    <mergeCell ref="F7:F8"/>
    <mergeCell ref="G7:G8"/>
    <mergeCell ref="H7:H8"/>
    <mergeCell ref="I6:I8"/>
    <mergeCell ref="J6:J8"/>
    <mergeCell ref="K6:L7"/>
    <mergeCell ref="M6:M8"/>
    <mergeCell ref="N6:O7"/>
    <mergeCell ref="P6:P8"/>
    <mergeCell ref="A6:A8"/>
    <mergeCell ref="B6:B8"/>
    <mergeCell ref="C6:C8"/>
    <mergeCell ref="D6:D8"/>
    <mergeCell ref="E6:F6"/>
    <mergeCell ref="O1:R1"/>
    <mergeCell ref="A2:R2"/>
    <mergeCell ref="A3:R3"/>
    <mergeCell ref="A4:R4"/>
    <mergeCell ref="A5:B5"/>
    <mergeCell ref="I14:K14"/>
    <mergeCell ref="I15:K15"/>
    <mergeCell ref="I16:K16"/>
    <mergeCell ref="C17:F17"/>
    <mergeCell ref="I17:K17"/>
    <mergeCell ref="E14:H14"/>
    <mergeCell ref="E16:H16"/>
  </mergeCells>
  <hyperlinks>
    <hyperlink ref="B24" r:id="rId1"/>
  </hyperlinks>
  <pageMargins left="0.25" right="0.25" top="0.75" bottom="0.75" header="0.3" footer="0.3"/>
  <pageSetup paperSize="9" scale="47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2018</vt:lpstr>
      <vt:lpstr>2019</vt:lpstr>
      <vt:lpstr>2020</vt:lpstr>
      <vt:lpstr>2021</vt:lpstr>
      <vt:lpstr>'2018'!Область_печати</vt:lpstr>
      <vt:lpstr>'2019'!Область_печати</vt:lpstr>
      <vt:lpstr>'2020'!Область_печати</vt:lpstr>
      <vt:lpstr>'2021'!Область_печати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Арбенева Анжела Александровна</dc:creator>
  <cp:lastModifiedBy>Арбенева Анжела Александровна</cp:lastModifiedBy>
  <cp:lastPrinted>2018-10-15T11:58:19Z</cp:lastPrinted>
  <dcterms:created xsi:type="dcterms:W3CDTF">2018-08-31T09:49:05Z</dcterms:created>
  <dcterms:modified xsi:type="dcterms:W3CDTF">2018-10-26T06:41:29Z</dcterms:modified>
</cp:coreProperties>
</file>